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5600" windowHeight="10845" activeTab="0"/>
  </bookViews>
  <sheets>
    <sheet name="Lichthi" sheetId="1" r:id="rId1"/>
    <sheet name="MH" sheetId="2" r:id="rId2"/>
    <sheet name="Cathi" sheetId="3" r:id="rId3"/>
    <sheet name="Phong" sheetId="4" r:id="rId4"/>
    <sheet name="Sheet1" sheetId="5" r:id="rId5"/>
    <sheet name="Sheet2" sheetId="6" r:id="rId6"/>
    <sheet name="Lichthi (2)" sheetId="7" r:id="rId7"/>
    <sheet name="Sheet3" sheetId="8" r:id="rId8"/>
    <sheet name="Sheet5" sheetId="9" r:id="rId9"/>
  </sheets>
  <definedNames>
    <definedName name="_xlnm._FilterDatabase" localSheetId="0" hidden="1">'Lichthi'!$A$7:$N$273</definedName>
    <definedName name="_xlnm._FilterDatabase" localSheetId="6" hidden="1">'Lichthi (2)'!$A$5:$M$250</definedName>
    <definedName name="_xlnm.Print_Area" localSheetId="6">'Lichthi (2)'!$A:$F</definedName>
    <definedName name="_xlnm.Print_Area" localSheetId="3">'Phong'!$A:$F</definedName>
    <definedName name="_xlnm.Print_Titles" localSheetId="0">'Lichthi'!$7:$7</definedName>
    <definedName name="_xlnm.Print_Titles" localSheetId="6">'Lichthi (2)'!$4:$4</definedName>
    <definedName name="_xlnm.Print_Titles" localSheetId="3">'Phong'!$4:$4</definedName>
  </definedNames>
  <calcPr fullCalcOnLoad="1"/>
</workbook>
</file>

<file path=xl/sharedStrings.xml><?xml version="1.0" encoding="utf-8"?>
<sst xmlns="http://schemas.openxmlformats.org/spreadsheetml/2006/main" count="5224" uniqueCount="2631">
  <si>
    <t>f_cathi</t>
  </si>
  <si>
    <t>f_mabm</t>
  </si>
  <si>
    <t>11602C</t>
  </si>
  <si>
    <t>Ký hiệu</t>
  </si>
  <si>
    <t>11202C</t>
  </si>
  <si>
    <t>11404C</t>
  </si>
  <si>
    <t>15203C</t>
  </si>
  <si>
    <t>15805C</t>
  </si>
  <si>
    <t>25402C</t>
  </si>
  <si>
    <t>TT</t>
  </si>
  <si>
    <t>Mã HP</t>
  </si>
  <si>
    <t>Tên học phần</t>
  </si>
  <si>
    <t>Thời gian</t>
  </si>
  <si>
    <t>Địa điểm</t>
  </si>
  <si>
    <t>I. Khoa Hàng hải</t>
  </si>
  <si>
    <t>II. Khoa Máy tàu biển</t>
  </si>
  <si>
    <t>III. Khoa Điện - Điện tử</t>
  </si>
  <si>
    <t>12102C</t>
  </si>
  <si>
    <t>12108C</t>
  </si>
  <si>
    <t>12101X</t>
  </si>
  <si>
    <t>12208C</t>
  </si>
  <si>
    <t>12207C</t>
  </si>
  <si>
    <t>12209C</t>
  </si>
  <si>
    <t>12312X</t>
  </si>
  <si>
    <t>12307X</t>
  </si>
  <si>
    <t>13233X</t>
  </si>
  <si>
    <t>13304C</t>
  </si>
  <si>
    <t>15204X</t>
  </si>
  <si>
    <t>15310X</t>
  </si>
  <si>
    <t>15303A</t>
  </si>
  <si>
    <t>15310A</t>
  </si>
  <si>
    <t>15606A</t>
  </si>
  <si>
    <t>16108X</t>
  </si>
  <si>
    <t>16115X</t>
  </si>
  <si>
    <t>16119X</t>
  </si>
  <si>
    <t>16235X</t>
  </si>
  <si>
    <t>16228X</t>
  </si>
  <si>
    <t>16229X</t>
  </si>
  <si>
    <t>16313X</t>
  </si>
  <si>
    <t>16322X</t>
  </si>
  <si>
    <t>16312X</t>
  </si>
  <si>
    <t>16403X</t>
  </si>
  <si>
    <t>16513X</t>
  </si>
  <si>
    <t>16527X</t>
  </si>
  <si>
    <t>16505X</t>
  </si>
  <si>
    <t>22321X</t>
  </si>
  <si>
    <t>23119X</t>
  </si>
  <si>
    <t>25415X</t>
  </si>
  <si>
    <t>26102X</t>
  </si>
  <si>
    <t>28113C</t>
  </si>
  <si>
    <t>28206C</t>
  </si>
  <si>
    <t xml:space="preserve">Đại cương hàng hải </t>
  </si>
  <si>
    <t xml:space="preserve">Tin học văn phòng </t>
  </si>
  <si>
    <t xml:space="preserve">Hình họa </t>
  </si>
  <si>
    <t xml:space="preserve">Kế toán hành chính sự nghiệp </t>
  </si>
  <si>
    <t>22502X1</t>
  </si>
  <si>
    <t>IV. Khoa Kinh tế</t>
  </si>
  <si>
    <t>V. Khoa Công trình</t>
  </si>
  <si>
    <t>VI. Khoa Công nghệ thông tin</t>
  </si>
  <si>
    <t>VII. Khoa Cơ sở cơ bản</t>
  </si>
  <si>
    <t>VIII. Khoa Lý luận chính trị</t>
  </si>
  <si>
    <t>IX. Viện Cơ khí</t>
  </si>
  <si>
    <t>X. Khoa Đóng tàu</t>
  </si>
  <si>
    <t>XI. Khoa Giáo dục quốc phòng</t>
  </si>
  <si>
    <t>XII. Khoa Ngoại ngữ</t>
  </si>
  <si>
    <t>XIII. Viện Môi trường</t>
  </si>
  <si>
    <t>XIV. Khoa Quản trị Tài chính</t>
  </si>
  <si>
    <t>Thiết kế và xây dựng cầu thép 1</t>
  </si>
  <si>
    <t>11303C</t>
  </si>
  <si>
    <t>12201C</t>
  </si>
  <si>
    <t>12204C</t>
  </si>
  <si>
    <t>12202C</t>
  </si>
  <si>
    <t>12321X</t>
  </si>
  <si>
    <t>12323X</t>
  </si>
  <si>
    <t>12311X</t>
  </si>
  <si>
    <t>12502C</t>
  </si>
  <si>
    <t>13235X</t>
  </si>
  <si>
    <t>13350X</t>
  </si>
  <si>
    <t>15603A</t>
  </si>
  <si>
    <t>16112X</t>
  </si>
  <si>
    <t>16117X</t>
  </si>
  <si>
    <t>16231X</t>
  </si>
  <si>
    <t>16224X</t>
  </si>
  <si>
    <t>16230X</t>
  </si>
  <si>
    <t>16232X</t>
  </si>
  <si>
    <t>16209X</t>
  </si>
  <si>
    <t>16220X</t>
  </si>
  <si>
    <t>16316X</t>
  </si>
  <si>
    <t>16415X</t>
  </si>
  <si>
    <t>16526X</t>
  </si>
  <si>
    <t>16530X</t>
  </si>
  <si>
    <t>16509X</t>
  </si>
  <si>
    <t>16525X</t>
  </si>
  <si>
    <t>16529X</t>
  </si>
  <si>
    <t>18502C</t>
  </si>
  <si>
    <t>23106X</t>
  </si>
  <si>
    <t>23305X</t>
  </si>
  <si>
    <t>26128X</t>
  </si>
  <si>
    <t>28114C</t>
  </si>
  <si>
    <t>28212C</t>
  </si>
  <si>
    <t>09h30</t>
  </si>
  <si>
    <t>HP1- Đường lối QS của Đảng</t>
  </si>
  <si>
    <t>HP2 - Công tác Quốc phòng- An ninh</t>
  </si>
  <si>
    <t>HP3 - Quân sự chung</t>
  </si>
  <si>
    <t>HP4 - Chiến thuật và KT bắn súng AK</t>
  </si>
  <si>
    <t>Kỹ thuật bơi lội</t>
  </si>
  <si>
    <t>Kỹ thuật bóng chuyền</t>
  </si>
  <si>
    <t>Kỹ thuật điền kinh</t>
  </si>
  <si>
    <t>Lý luận và phương pháp GDTC</t>
  </si>
  <si>
    <t>An toàn và bảo mật thông tin</t>
  </si>
  <si>
    <t>Bảo trì hệ thống</t>
  </si>
  <si>
    <t>Cấu trúc dữ liệu</t>
  </si>
  <si>
    <t>Cơ sở dữ liệu</t>
  </si>
  <si>
    <t>Đồ hoạ máy tính</t>
  </si>
  <si>
    <t>Hệ điều hành mã nguồn mở</t>
  </si>
  <si>
    <t>Hệ quản trị cơ sở dữ liệu</t>
  </si>
  <si>
    <t>17302X</t>
  </si>
  <si>
    <t>Kiến trúc máy tính</t>
  </si>
  <si>
    <t>17206X</t>
  </si>
  <si>
    <t>Kỹ thuật lập trình C</t>
  </si>
  <si>
    <t>Kỹ thuật vi xử lý</t>
  </si>
  <si>
    <t>Lập trình hướng đối tượng</t>
  </si>
  <si>
    <t>Lập trình mạng</t>
  </si>
  <si>
    <t>Lập trình Windows</t>
  </si>
  <si>
    <t>Mạng máy tính</t>
  </si>
  <si>
    <t>Nguyên lý hệ điều hành</t>
  </si>
  <si>
    <t>Nhập môn Công nghệ phần mềm</t>
  </si>
  <si>
    <t>Phân tích thiết kế hệ thống</t>
  </si>
  <si>
    <t>Trí tuệ nhân tạo</t>
  </si>
  <si>
    <t>Truyền dữ liệu</t>
  </si>
  <si>
    <t>Xây dựng và quản lý dự án CNTT</t>
  </si>
  <si>
    <t>Kỹ thuật Điện tử số</t>
  </si>
  <si>
    <t>Lý thuyết đồ thị</t>
  </si>
  <si>
    <t>Mạch và tín hiệu</t>
  </si>
  <si>
    <t>Ngôn ngữ hình thức và Automat</t>
  </si>
  <si>
    <t>Phương pháp tính</t>
  </si>
  <si>
    <t>PTTK và đánh giá thuật toán</t>
  </si>
  <si>
    <t>Quản trị doanh nghiệp</t>
  </si>
  <si>
    <t>Tin học đại cương CNT</t>
  </si>
  <si>
    <t>Toán rời rạc</t>
  </si>
  <si>
    <t>Đường lối CM của Đảng CSVN</t>
  </si>
  <si>
    <t>Những nguyên lý cơ bản của CNMLN</t>
  </si>
  <si>
    <t>Tư tưởng Hồ Chí Minh</t>
  </si>
  <si>
    <t>25413X</t>
  </si>
  <si>
    <t>Tiếng Anh chuyên ngành CNT</t>
  </si>
  <si>
    <t>25101X2</t>
  </si>
  <si>
    <t>Tiếng Anh cơ bản 1</t>
  </si>
  <si>
    <t>25102X1</t>
  </si>
  <si>
    <t>Tiếng Anh cơ bản 2</t>
  </si>
  <si>
    <t>25103X</t>
  </si>
  <si>
    <t>Tiếng Anh cơ bản 3</t>
  </si>
  <si>
    <t>Thực tập chuyên ngành SQL</t>
  </si>
  <si>
    <t>Thực tập tốt nghiệp CNT</t>
  </si>
  <si>
    <t>Thực tập VB Net</t>
  </si>
  <si>
    <t>Đại số</t>
  </si>
  <si>
    <t>18102X</t>
  </si>
  <si>
    <t>Giải tích 1</t>
  </si>
  <si>
    <t>Giải tích 2</t>
  </si>
  <si>
    <t>Vật lý 1</t>
  </si>
  <si>
    <t>Vật lý 2</t>
  </si>
  <si>
    <t>Hệ thống thông tin địa lý</t>
  </si>
  <si>
    <t>Cơ sở dữ liệu nâng cao</t>
  </si>
  <si>
    <t>Hệ chuyên gia</t>
  </si>
  <si>
    <t>Hệ thống nhúng</t>
  </si>
  <si>
    <t>Hệ thống viễn thông</t>
  </si>
  <si>
    <t>Khai phá dữ liệu</t>
  </si>
  <si>
    <t>Kỹ thuật xử lý tiếng nói</t>
  </si>
  <si>
    <t>Lập trình ghép nối ngoại vi</t>
  </si>
  <si>
    <t>Nhận dạng và xử lý ảnh</t>
  </si>
  <si>
    <t>Phát triển ứng dụng mã nguồn mở</t>
  </si>
  <si>
    <t>PTTK hệ thống hướng đối tượng</t>
  </si>
  <si>
    <t>Quy trình phát triển phần mềm</t>
  </si>
  <si>
    <t>Thiết kế và lập trình Web</t>
  </si>
  <si>
    <t>Thiết kế và quản trị mạng</t>
  </si>
  <si>
    <t>TKMH Công trình đường thủy</t>
  </si>
  <si>
    <t>TKMH Đo đạc và thành lập bản đồ biển</t>
  </si>
  <si>
    <t>TKMH Kết cấu bê tông cốt thép 1</t>
  </si>
  <si>
    <t>TKMH Khu nước của cảng</t>
  </si>
  <si>
    <t>TKMH Thi công công trình BĐ ATĐT</t>
  </si>
  <si>
    <t>TKMH Thiết kế luồng</t>
  </si>
  <si>
    <t>16113X</t>
  </si>
  <si>
    <t>TKMH Trắc địa cao cấp bản đồ</t>
  </si>
  <si>
    <t>16205X</t>
  </si>
  <si>
    <t>Bê tông cốt thép</t>
  </si>
  <si>
    <t>Công trình báo hiệu hàng hải</t>
  </si>
  <si>
    <t>Công trình đường thủy</t>
  </si>
  <si>
    <t>11309X</t>
  </si>
  <si>
    <t>Điều động tàu</t>
  </si>
  <si>
    <t>Đo đạc và thành lập bản đồ biển</t>
  </si>
  <si>
    <t>16109X</t>
  </si>
  <si>
    <t>Khảo sát địa chất đáy biển</t>
  </si>
  <si>
    <t>Khu nước của cảng &amp; công trình VB</t>
  </si>
  <si>
    <t>Kỹ thuật bảo đảm an toàn đường thuỷ</t>
  </si>
  <si>
    <t>16103X</t>
  </si>
  <si>
    <t>Quản lý và khai thác đường thuỷ</t>
  </si>
  <si>
    <t>Thi công công trình BĐ ATĐT</t>
  </si>
  <si>
    <t>Thiết bị báo hiệu hàng hải</t>
  </si>
  <si>
    <t>11207X</t>
  </si>
  <si>
    <t>Thiết bị hàng hải</t>
  </si>
  <si>
    <t>16116X</t>
  </si>
  <si>
    <t>Thiết kế luồng</t>
  </si>
  <si>
    <t>11110X4</t>
  </si>
  <si>
    <t>Tìm kiếm và cứu nạn</t>
  </si>
  <si>
    <t>Tin học ứng dụng</t>
  </si>
  <si>
    <t>Tổ chức và quản lý thi công</t>
  </si>
  <si>
    <t>26103X1</t>
  </si>
  <si>
    <t>Bảo vệ môi trường biển</t>
  </si>
  <si>
    <t>16226X</t>
  </si>
  <si>
    <t>Cơ học đất, nền móng</t>
  </si>
  <si>
    <t>16216X</t>
  </si>
  <si>
    <t>Cơ học kết cấu</t>
  </si>
  <si>
    <t>Địa chất công trình</t>
  </si>
  <si>
    <t>Điện tàu thủy 1</t>
  </si>
  <si>
    <t>Động lực học sông biển</t>
  </si>
  <si>
    <t>11110X2</t>
  </si>
  <si>
    <t>Hàng hải cơ sở</t>
  </si>
  <si>
    <t>Kết cấu bê tông cốt thép 1</t>
  </si>
  <si>
    <t>Khí tượng, thủy hải văn</t>
  </si>
  <si>
    <t>16101X</t>
  </si>
  <si>
    <t>Kỹ thuật viễn thám</t>
  </si>
  <si>
    <t>Lý thuyết bình sai</t>
  </si>
  <si>
    <t>23130X</t>
  </si>
  <si>
    <t>Lý thuyết và kết cấu tàu</t>
  </si>
  <si>
    <t>Máy tàu thủy</t>
  </si>
  <si>
    <t>16304X</t>
  </si>
  <si>
    <t>Thuỷ lực cơ sở</t>
  </si>
  <si>
    <t>Trang thiết bị cứu sinh trên tàu thủy</t>
  </si>
  <si>
    <t>Trắc địa cao cấp</t>
  </si>
  <si>
    <t>Trắc địa cơ sở</t>
  </si>
  <si>
    <t>Vật liệu xây dựng</t>
  </si>
  <si>
    <t>25415XX</t>
  </si>
  <si>
    <t>Tiếng Anh chuyên ngành BDA</t>
  </si>
  <si>
    <t>16121X</t>
  </si>
  <si>
    <t>Tham quan cuối khóa</t>
  </si>
  <si>
    <t>Thực tập cơ khí</t>
  </si>
  <si>
    <t>Thực tập Khí tượng, thủy, hải văn</t>
  </si>
  <si>
    <t>Thực tập tốt nghiệp BĐA</t>
  </si>
  <si>
    <t>Thực tập trắc địa</t>
  </si>
  <si>
    <t>Thực tập chuyên ngành BDA</t>
  </si>
  <si>
    <t>18402X</t>
  </si>
  <si>
    <t>Cơ lý thuyết</t>
  </si>
  <si>
    <t>Hình họa</t>
  </si>
  <si>
    <t>18501XX</t>
  </si>
  <si>
    <t>Sức bền vật liệu</t>
  </si>
  <si>
    <t>Tin học đại cương</t>
  </si>
  <si>
    <t>Vẽ kỹ thuật 1</t>
  </si>
  <si>
    <t>Xác suất thống kê-Kỹ thuật</t>
  </si>
  <si>
    <t>TKMH Kết cấu bê tông cốt thép 2</t>
  </si>
  <si>
    <t>TKMH Kết cấu thép 1</t>
  </si>
  <si>
    <t>TKMH Kiến trúc dân dụng</t>
  </si>
  <si>
    <t>TKMH Kỹ thuật thi công 2</t>
  </si>
  <si>
    <t>TKMH Thiết kế cầu cống</t>
  </si>
  <si>
    <t>TKMH Thiết kế nhà dân dụng và công nghiệp</t>
  </si>
  <si>
    <t>16212X</t>
  </si>
  <si>
    <t>An toàn lao động</t>
  </si>
  <si>
    <t>Cấp thoát nước</t>
  </si>
  <si>
    <t>Kết cấu Bê tông cốt thép 2</t>
  </si>
  <si>
    <t>Kết cấu gạch đá gỗ</t>
  </si>
  <si>
    <t>Kết cấu thép 1</t>
  </si>
  <si>
    <t>Kết cấu thép 2</t>
  </si>
  <si>
    <t>Kiến trúc công nghiệp</t>
  </si>
  <si>
    <t>Kiến trúc dân dụng</t>
  </si>
  <si>
    <t>Kinh tế xây dựng</t>
  </si>
  <si>
    <t>Thi công lắp ghép nhà CN</t>
  </si>
  <si>
    <t>Kỹ thuật thông gió</t>
  </si>
  <si>
    <t>Luật xây dựng</t>
  </si>
  <si>
    <t>Máy xây dựng</t>
  </si>
  <si>
    <t>26102XX</t>
  </si>
  <si>
    <t>Môi trường trong xây dựng</t>
  </si>
  <si>
    <t>Nền &amp; móng</t>
  </si>
  <si>
    <t>Thiết kế cầu cống</t>
  </si>
  <si>
    <t>Thiết kế nhà dân dụng và công nghiệp</t>
  </si>
  <si>
    <t>Vật lý kiến trúc</t>
  </si>
  <si>
    <t>Vẽ kỹ thuật xây dựng CTT</t>
  </si>
  <si>
    <t>An toàn lao động và vệ sinh công nghiệp</t>
  </si>
  <si>
    <t>Các phương pháp số</t>
  </si>
  <si>
    <t>Cơ học đất</t>
  </si>
  <si>
    <t>Cơ học kết cấu 1</t>
  </si>
  <si>
    <t>Cơ học kết cấu 2</t>
  </si>
  <si>
    <t>Cơ học môi trường liên tục</t>
  </si>
  <si>
    <t>Ổn định và động lực học công trình</t>
  </si>
  <si>
    <t>Thiết kế đường bộ</t>
  </si>
  <si>
    <t>16302X</t>
  </si>
  <si>
    <t>Trắc địa</t>
  </si>
  <si>
    <t>25416X</t>
  </si>
  <si>
    <t>Tiếng Anh chuyên ngành XDD</t>
  </si>
  <si>
    <t>Thực tập công nhân</t>
  </si>
  <si>
    <t>Thực tập tốt nghiệp XDD</t>
  </si>
  <si>
    <t>Thực tập tốt nghiệp KCĐ</t>
  </si>
  <si>
    <t>18401X</t>
  </si>
  <si>
    <t>18502XX</t>
  </si>
  <si>
    <t>Sức bền vật liệu 1</t>
  </si>
  <si>
    <t>Sức bền vật liệu 2</t>
  </si>
  <si>
    <t>TKMH Thiết kế và xây dựng cầu BTCT 1</t>
  </si>
  <si>
    <t>16528X</t>
  </si>
  <si>
    <t>TKMH Thiết kế nền mặt đường</t>
  </si>
  <si>
    <t>TKMH Thiết kế hình học và khảo sát TK đường ôtô</t>
  </si>
  <si>
    <t>TKMH Thiết kế và xây dựng cầu thép 2</t>
  </si>
  <si>
    <t>TKMH Xây dựng đường và đánh giá chất lượng</t>
  </si>
  <si>
    <t>Giao thông đô thị và đường phố</t>
  </si>
  <si>
    <t>Khai thác và kiểm định cầu</t>
  </si>
  <si>
    <t>Kinh tế xây dựng cầu đường</t>
  </si>
  <si>
    <t>16517X</t>
  </si>
  <si>
    <t>Kỹ thuật giao thông</t>
  </si>
  <si>
    <t>Nhập môn cầu</t>
  </si>
  <si>
    <t>Quản lý và khai thác đường</t>
  </si>
  <si>
    <t>Quy hoạch GTVT và mạng lưới đường ôtô</t>
  </si>
  <si>
    <t>Thiết kế hình học và khảo sát TK đường ôtô</t>
  </si>
  <si>
    <t>Thiết kế nền mặt đường</t>
  </si>
  <si>
    <t>Thiết kế và xây dựng cầu BTCT 1</t>
  </si>
  <si>
    <t>Thiết kế và xây dựng cầu BTCT 2</t>
  </si>
  <si>
    <t>Thiết kế và xây dựng cầu thép 2</t>
  </si>
  <si>
    <t>Thiết kế và xây dựng mố trụ cầu</t>
  </si>
  <si>
    <t>Thủy văn cầu đường</t>
  </si>
  <si>
    <t>Tin học ứng dụng cầu đường</t>
  </si>
  <si>
    <t>16518X</t>
  </si>
  <si>
    <t>Tổ chức thi công đường và xí nghiệp phụ</t>
  </si>
  <si>
    <t>XD đường và đánh giá chất lượng</t>
  </si>
  <si>
    <t>Cơ sở kiến trúc và quy hoạch đô thị</t>
  </si>
  <si>
    <t>25417X</t>
  </si>
  <si>
    <t>Tiếng Anh chuyên ngành KCĐ</t>
  </si>
  <si>
    <t>Kỹ thuật bóng rổ</t>
  </si>
  <si>
    <t>Thể thao chuyên ngành hàng hải (ĐKTB,MTB)</t>
  </si>
  <si>
    <t>An toàn lao động HH</t>
  </si>
  <si>
    <t>Địa văn hàng hải 1</t>
  </si>
  <si>
    <t>Địa văn hàng hải 2</t>
  </si>
  <si>
    <t>11203X</t>
  </si>
  <si>
    <t>Địa văn hàng hải 3</t>
  </si>
  <si>
    <t>Điều động tàu 1</t>
  </si>
  <si>
    <t>Điều động tàu 2</t>
  </si>
  <si>
    <t>Khí tượng - Hải dương</t>
  </si>
  <si>
    <t>Kinh tế khai thác thương vụ</t>
  </si>
  <si>
    <t>La bàn từ</t>
  </si>
  <si>
    <t>Luật biển</t>
  </si>
  <si>
    <t>Máy điện hàng hải 1</t>
  </si>
  <si>
    <t>Máy điện hàng hải 2</t>
  </si>
  <si>
    <t>Máy vô tuyến điện hàng hải 1</t>
  </si>
  <si>
    <t>Máy vô tuyến điện hàng hải 2</t>
  </si>
  <si>
    <t>Máy vô tuyến điện hàng hải 3</t>
  </si>
  <si>
    <t>11108X</t>
  </si>
  <si>
    <t>Ổn định tàu</t>
  </si>
  <si>
    <t>Pháp luật hàng hải 1</t>
  </si>
  <si>
    <t>Pháp luật hàng hải 2</t>
  </si>
  <si>
    <t>Pháp luật hàng hải 3</t>
  </si>
  <si>
    <t>Quy tắc phòng ngừa đâm va</t>
  </si>
  <si>
    <t>Thiên văn hàng hải 1</t>
  </si>
  <si>
    <t>Thiên văn hàng hải 2</t>
  </si>
  <si>
    <t>Thủy nghiệp - Thông hiệu HH 1</t>
  </si>
  <si>
    <t>Thủy nghiệp - Thông hiệu HH 2</t>
  </si>
  <si>
    <t>Tự động điều khiển tàu</t>
  </si>
  <si>
    <t>Chất xếp và vận chuyển hàng hoá 1</t>
  </si>
  <si>
    <t>Chất xếp và vận chuyển hàng hoá 2</t>
  </si>
  <si>
    <t>Xử lý các tình huống KC trên biển</t>
  </si>
  <si>
    <t>Bảo dưỡng tàu</t>
  </si>
  <si>
    <t>Kết cấu tàu</t>
  </si>
  <si>
    <t>23124X</t>
  </si>
  <si>
    <t>Lý thuyết tàu</t>
  </si>
  <si>
    <t>26101X</t>
  </si>
  <si>
    <t>Môi trường và bảo vệ môi trường</t>
  </si>
  <si>
    <t>11401X</t>
  </si>
  <si>
    <t>Pháp luật đại cương</t>
  </si>
  <si>
    <t>Tin học hàng hải</t>
  </si>
  <si>
    <t>25403XX</t>
  </si>
  <si>
    <t>Tiếng Anh chuyên ngành ĐKT 1</t>
  </si>
  <si>
    <t>25404XX</t>
  </si>
  <si>
    <t>Tiếng Anh chuyên ngành ĐKT 2</t>
  </si>
  <si>
    <t>Thực tập sỹ quan</t>
  </si>
  <si>
    <t>Cơ chất lỏng</t>
  </si>
  <si>
    <t>Toán chuyên đề Khoa ĐKTB</t>
  </si>
  <si>
    <t>Nguyên lý CB của CNMLN 2</t>
  </si>
  <si>
    <t>22604X</t>
  </si>
  <si>
    <t>TKMH Cơ sở thiết kế máy</t>
  </si>
  <si>
    <t>TKMH Công nghệ đóng mới A2</t>
  </si>
  <si>
    <t>TKMH Kết cấu tàu</t>
  </si>
  <si>
    <t>TKMH Thiết kế tàu</t>
  </si>
  <si>
    <t>Bố trí chung và kiến trúc tàu thủy</t>
  </si>
  <si>
    <t>Cơ kết cấu tàu thủy</t>
  </si>
  <si>
    <t>Công nghệ đóng mới A1</t>
  </si>
  <si>
    <t>Công nghệ đóng mới A2</t>
  </si>
  <si>
    <t>Công nghệ sửa chữa TT</t>
  </si>
  <si>
    <t>Công ước QT trong đóng tàu</t>
  </si>
  <si>
    <t>Động lực học tàu thủy</t>
  </si>
  <si>
    <t>Công nghệ hàn tàu</t>
  </si>
  <si>
    <t>Hệ động lực tàu thủy</t>
  </si>
  <si>
    <t>Khoa học quản lý đóng tàu</t>
  </si>
  <si>
    <t>Kỹ thuật đo và thử tàu</t>
  </si>
  <si>
    <t>Sức bền – Chấn động</t>
  </si>
  <si>
    <t>Thiết bị - Hệ thống tàu thủy</t>
  </si>
  <si>
    <t>Thiết kế tàu</t>
  </si>
  <si>
    <t>Tĩnh học tàu thủy</t>
  </si>
  <si>
    <t>Tự động hóa trong đóng tàu</t>
  </si>
  <si>
    <t>Vẽ tàu</t>
  </si>
  <si>
    <t>Kỹ thuật điện tử</t>
  </si>
  <si>
    <t>Cơ sở thiết kế máy</t>
  </si>
  <si>
    <t>22603X</t>
  </si>
  <si>
    <t>Dung sai kỹ thuật đo</t>
  </si>
  <si>
    <t>26104X</t>
  </si>
  <si>
    <t>Kỹ thuật an toàn và môi trường</t>
  </si>
  <si>
    <t>Kỹ thuật điện</t>
  </si>
  <si>
    <t>Kỹ thuật gia công cơ khí</t>
  </si>
  <si>
    <t>Nhiệt kỹ thuật</t>
  </si>
  <si>
    <t>Nguyên lý máy</t>
  </si>
  <si>
    <t>Vật liệu kỹ thuật</t>
  </si>
  <si>
    <t>25418X</t>
  </si>
  <si>
    <t>Tiếng Anh chuyên ngành TKCN Đóng tàu</t>
  </si>
  <si>
    <t>Thực tập kỹ thuật 1-DTA</t>
  </si>
  <si>
    <t>Thực tập kỹ thuật 2-DTA</t>
  </si>
  <si>
    <t>Thực tập tốt nghiệp ĐTA</t>
  </si>
  <si>
    <t>Toán chuyên đề Khoa Đóng tàu</t>
  </si>
  <si>
    <t>Vẽ kỹ thuật 2</t>
  </si>
  <si>
    <t>TKMH Hệ thống tự động tàu thuỷ 1</t>
  </si>
  <si>
    <t>TKMH Trạm phát điện tàu thuỷ 2</t>
  </si>
  <si>
    <t>TKMH Truyền động điện tàu thuỷ 2</t>
  </si>
  <si>
    <t>Chuyên đề 2</t>
  </si>
  <si>
    <t>Công nghệ lắp đặt và khai thác hệ thống ĐTT</t>
  </si>
  <si>
    <t>Hệ thống tự động tàu thuỷ 1</t>
  </si>
  <si>
    <t>Hệ thống tự động tàu thuỷ 2</t>
  </si>
  <si>
    <t>Kỹ thuật điều khiển thuỷ khí</t>
  </si>
  <si>
    <t>23129X</t>
  </si>
  <si>
    <t>12105X1</t>
  </si>
  <si>
    <t>13115X</t>
  </si>
  <si>
    <t>Phần mềm ứng dụng</t>
  </si>
  <si>
    <t>PLC và mạng truyền thông công nghiệp</t>
  </si>
  <si>
    <t>Trạm phát điện tàu thuỷ 1</t>
  </si>
  <si>
    <t>Trạm phát điện tàu thuỷ 2</t>
  </si>
  <si>
    <t>Truyền động điện tàu thuỷ 1</t>
  </si>
  <si>
    <t>Truyền động điện tàu thuỷ 2</t>
  </si>
  <si>
    <t>An toàn điện</t>
  </si>
  <si>
    <t>Cơ sở truyền động điện</t>
  </si>
  <si>
    <t>Điện tử công suất</t>
  </si>
  <si>
    <t>13227X</t>
  </si>
  <si>
    <t>Điện tử tương tự</t>
  </si>
  <si>
    <t>Điều chỉnh tự động truyền động điện</t>
  </si>
  <si>
    <t>Điều khiển logic và kỹ thuật số</t>
  </si>
  <si>
    <t>Đo lường điện</t>
  </si>
  <si>
    <t>Khí cụ điện</t>
  </si>
  <si>
    <t>Kỹ thuật lập trình</t>
  </si>
  <si>
    <t>Lý thuyết điều khiển tự động</t>
  </si>
  <si>
    <t>Lý thuyết mạch điện</t>
  </si>
  <si>
    <t>13403X</t>
  </si>
  <si>
    <t>Lý thuyết trường điện từ</t>
  </si>
  <si>
    <t>Máy điện</t>
  </si>
  <si>
    <t>Mô hình hoá thiết bị điện</t>
  </si>
  <si>
    <t>Phần tử tự động</t>
  </si>
  <si>
    <t>Vật liệu kỹ thuật điện</t>
  </si>
  <si>
    <t>25422X</t>
  </si>
  <si>
    <t>Tiếng Anh chuyên ngành ĐTĐ, ĐTT</t>
  </si>
  <si>
    <t>Thực tập cơ sở chuyên ngành</t>
  </si>
  <si>
    <t>Thực tập chuyên ngành DTT</t>
  </si>
  <si>
    <t>Thực tập tốt nghiệp ĐTT</t>
  </si>
  <si>
    <t>Cơ học ứng dụng</t>
  </si>
  <si>
    <t>Toán chuyên đề Khoa Điện</t>
  </si>
  <si>
    <t>TKMH Điện tử tương tự</t>
  </si>
  <si>
    <t>TKMH Kỹ thuật vi xử lý và ghép nối ngoại vi</t>
  </si>
  <si>
    <t>Định vị và dẫn đường hàng hải</t>
  </si>
  <si>
    <t>GMDSS</t>
  </si>
  <si>
    <t>Hệ thống thông tin số</t>
  </si>
  <si>
    <t>Hệ thống thông tin vệ tinh</t>
  </si>
  <si>
    <t>Khai thác thông tin hàng hải</t>
  </si>
  <si>
    <t>Kỹ thuật chuyển mạch và tổng đài</t>
  </si>
  <si>
    <t>Kỹ thuật truyền hình</t>
  </si>
  <si>
    <t>Kỹ thuật truyền số liệu</t>
  </si>
  <si>
    <t>Lập trình hệ thống</t>
  </si>
  <si>
    <t>Lý thuyết và kĩ thuật anten</t>
  </si>
  <si>
    <t>Mô phỏng HTTT</t>
  </si>
  <si>
    <t>Thiết bị đầu cuối thông tin</t>
  </si>
  <si>
    <t>Thiết bị thu phát vô tuyến điện</t>
  </si>
  <si>
    <t>Thông tin di động</t>
  </si>
  <si>
    <t>13202A</t>
  </si>
  <si>
    <t>Kỹ thuật mạch điện tử</t>
  </si>
  <si>
    <t>Kỹ thuật đo lường điện tử-VTĐ</t>
  </si>
  <si>
    <t>Kỹ thuật siêu cao tần</t>
  </si>
  <si>
    <t>Kỹ thuật số</t>
  </si>
  <si>
    <t>Kỹ thuật thông tin số</t>
  </si>
  <si>
    <t>Kỹ thuật vi xử lý và ghép nối ngoại vi</t>
  </si>
  <si>
    <t>Cơ sở lý thuyết mạch</t>
  </si>
  <si>
    <t>Lý thuyết truyền tin</t>
  </si>
  <si>
    <t>Máy điện - Khí cụ điện</t>
  </si>
  <si>
    <t>Tin học ứng dụng trong ĐTVT</t>
  </si>
  <si>
    <t>Trường điện từ và truyền sóng</t>
  </si>
  <si>
    <t>Cấu kiện điên tử</t>
  </si>
  <si>
    <t>Xử lý số tín hiệu</t>
  </si>
  <si>
    <t>25423X</t>
  </si>
  <si>
    <t>Tiếng Anh chuyên ngành ĐTV</t>
  </si>
  <si>
    <t>Thực tập khai thác thông tin HH</t>
  </si>
  <si>
    <t>Thực tập tốt nghiệp ĐTV</t>
  </si>
  <si>
    <t>Đồ án tốt nghiệp</t>
  </si>
  <si>
    <t>TKMH Cung cấp điện</t>
  </si>
  <si>
    <t>TKMH Điện tử công suất</t>
  </si>
  <si>
    <t>TKMH Tổng hợp hệ điện cơ</t>
  </si>
  <si>
    <t>Chuyên đề 1</t>
  </si>
  <si>
    <t>Công nghệ CAD – CAM</t>
  </si>
  <si>
    <t>Cung cấp điện</t>
  </si>
  <si>
    <t>Điều khiển logic và ứng dụng</t>
  </si>
  <si>
    <t>Điều khiển quá trình</t>
  </si>
  <si>
    <t>Điều khiển Robốt</t>
  </si>
  <si>
    <t>Điều khiển sản suất tích hợp máy tính</t>
  </si>
  <si>
    <t>Điều khiển số</t>
  </si>
  <si>
    <t>Hệ thống thông tin công nghiệp</t>
  </si>
  <si>
    <t>Kỹ thuật cảm biến</t>
  </si>
  <si>
    <t>Kỹ thuật vi điều khiển</t>
  </si>
  <si>
    <t>Mô hình hoá hệ thống</t>
  </si>
  <si>
    <t>PLC</t>
  </si>
  <si>
    <t>Tổng hợp hệ điện cơ</t>
  </si>
  <si>
    <t>Trạm phát điện dự phòng</t>
  </si>
  <si>
    <t>Trang bị điện điện tử máy công nghiệp dùng chung</t>
  </si>
  <si>
    <t>Trang bị điện điện tử máy gia công KL</t>
  </si>
  <si>
    <t>Tự động hoá quá trình sản xuất</t>
  </si>
  <si>
    <t>Điện tử số</t>
  </si>
  <si>
    <t>Kỹ thuật đo lường</t>
  </si>
  <si>
    <t>Lý thuyết điều khiển tự động - ĐTĐ</t>
  </si>
  <si>
    <t>Thực tập chuyên ngành</t>
  </si>
  <si>
    <t>Thực tập cơ sở ngành Điện</t>
  </si>
  <si>
    <t>Thực tập tốt nghiệp ĐTĐ</t>
  </si>
  <si>
    <t>TKMH Phân tích hoạt động kinh tế KTB</t>
  </si>
  <si>
    <t>15308X</t>
  </si>
  <si>
    <t>TKMH Quản lý đội tàu</t>
  </si>
  <si>
    <t>15302X</t>
  </si>
  <si>
    <t>TKMH Quản lý và khai thác cảng</t>
  </si>
  <si>
    <t>Bảo hiểm hàng hải</t>
  </si>
  <si>
    <t>11110X1</t>
  </si>
  <si>
    <t>Đại cương hàng hải</t>
  </si>
  <si>
    <t>Đại lý giao nhận</t>
  </si>
  <si>
    <t>Địa lý vận tải</t>
  </si>
  <si>
    <t>Hàng hóa trong vận tải</t>
  </si>
  <si>
    <t>Khai thác tàu</t>
  </si>
  <si>
    <t>Kinh tế cảng</t>
  </si>
  <si>
    <t>Kinh tế công cộng</t>
  </si>
  <si>
    <t>Kinh tế môi trường</t>
  </si>
  <si>
    <t>Kinh tế phát triển</t>
  </si>
  <si>
    <t>Kinh tế vận chuyển đường biển</t>
  </si>
  <si>
    <t>Kinh tế vi mô 2</t>
  </si>
  <si>
    <t>Kinh tế vĩ mô 2</t>
  </si>
  <si>
    <t>15815X</t>
  </si>
  <si>
    <t>Logistics và VTĐPT</t>
  </si>
  <si>
    <t>Luật vận tải biển</t>
  </si>
  <si>
    <t>Quản lý đội tàu</t>
  </si>
  <si>
    <t>Quản lý và khai thác cảng</t>
  </si>
  <si>
    <t>Quản trị tài chính</t>
  </si>
  <si>
    <t>Tài chính tiền tệ</t>
  </si>
  <si>
    <t>Tổ chức lao động tiền lương</t>
  </si>
  <si>
    <t>Toán kinh tế trong vận tải</t>
  </si>
  <si>
    <t>Kĩ thuật nghiệp vụ ngoại thương</t>
  </si>
  <si>
    <t>15111X2</t>
  </si>
  <si>
    <t>Kinh tế lượng</t>
  </si>
  <si>
    <t>15128X</t>
  </si>
  <si>
    <t>Kinh tế vi mô 1</t>
  </si>
  <si>
    <t>Kinh tế vĩ mô 1</t>
  </si>
  <si>
    <t>Nguyên lý kế toán</t>
  </si>
  <si>
    <t>15104X2</t>
  </si>
  <si>
    <t>Nguyên lý thống kê và TKDN</t>
  </si>
  <si>
    <t>Phân tích hoạt động kinh tế trong VTB</t>
  </si>
  <si>
    <t>Pháp luật kinh tế</t>
  </si>
  <si>
    <t>Quản lý NN về KT</t>
  </si>
  <si>
    <t>Thanh toán quốc tế</t>
  </si>
  <si>
    <t>Thị trường chứng khoán</t>
  </si>
  <si>
    <t>Thuế vụ</t>
  </si>
  <si>
    <t>Tổng quan kinh doanh</t>
  </si>
  <si>
    <t>25431X</t>
  </si>
  <si>
    <t>Tiếng anh chuyên ngành KTB1</t>
  </si>
  <si>
    <t>25432X</t>
  </si>
  <si>
    <t>Tiếng anh chuyên ngành KTB2</t>
  </si>
  <si>
    <t>Thi tốt nghiệp (Nhóm cơ sở)</t>
  </si>
  <si>
    <t>Thi tốt nghiệp KTB (Nhóm chuyên môn)</t>
  </si>
  <si>
    <t>Thực tập chuyên ngành KTB</t>
  </si>
  <si>
    <t>Thực tập tốt nghiệp KTB</t>
  </si>
  <si>
    <t>Thực tập cơ sở ngành KTB</t>
  </si>
  <si>
    <t>Toán cao cấp C1</t>
  </si>
  <si>
    <t>Toán cao cấp C2</t>
  </si>
  <si>
    <t>Xác suất thống kê-Kinh tế</t>
  </si>
  <si>
    <t>TKMH Kĩ thuật nghiệp vụ ngoại thương</t>
  </si>
  <si>
    <t>TKMH Phân tích hoạt động kinh tế</t>
  </si>
  <si>
    <t>TKMH Thanh toán quốc tế</t>
  </si>
  <si>
    <t>15619X1</t>
  </si>
  <si>
    <t>Bảo hiểm đối ngoại</t>
  </si>
  <si>
    <t>Đầu tư nước ngoài</t>
  </si>
  <si>
    <t>Khoa học giao tiếp</t>
  </si>
  <si>
    <t>Kinh tế ngoại thương</t>
  </si>
  <si>
    <t>Luật thương mại</t>
  </si>
  <si>
    <t>Nghiệp vụ hải quan</t>
  </si>
  <si>
    <t>Quan hệ kinh tế thế giới</t>
  </si>
  <si>
    <t>Quản lý chất lượng</t>
  </si>
  <si>
    <t>Vận tải-Thuê tàu</t>
  </si>
  <si>
    <t>Phân tích hoạt động kinh tế trong KTN</t>
  </si>
  <si>
    <t>25433X</t>
  </si>
  <si>
    <t>Tiếng anh chuyên ngành KTN1</t>
  </si>
  <si>
    <t>25434X</t>
  </si>
  <si>
    <t>Tiếng anh chuyên ngành KTN2</t>
  </si>
  <si>
    <t>Thi tốt nghiệp KTN (Nhóm chuyên môn)</t>
  </si>
  <si>
    <t>Thực tập chuyên ngành KTN</t>
  </si>
  <si>
    <t>Thực tập tốt nghiệp KTN</t>
  </si>
  <si>
    <t>Thực tập cơ sở ngành KTN</t>
  </si>
  <si>
    <t>TKMH Phân tích hoạt động kinh tế QKD</t>
  </si>
  <si>
    <t>28205X</t>
  </si>
  <si>
    <t>TKMH Quản trị dự án đầu tư</t>
  </si>
  <si>
    <t>28207X</t>
  </si>
  <si>
    <t>TKMH Quản trị Marketing</t>
  </si>
  <si>
    <t>Bảo hiểm</t>
  </si>
  <si>
    <t>Khởi sự doanh nghiệp</t>
  </si>
  <si>
    <t>28210X</t>
  </si>
  <si>
    <t>Marketing căn bản</t>
  </si>
  <si>
    <t>Quản trị chiến lược</t>
  </si>
  <si>
    <t>Quản trị công nghệ</t>
  </si>
  <si>
    <t>Quản trị dự án đầu tư</t>
  </si>
  <si>
    <t>Quản trị hành chính</t>
  </si>
  <si>
    <t>Quản trị học</t>
  </si>
  <si>
    <t>Quản trị Marketing</t>
  </si>
  <si>
    <t>Quản trị nhân lực</t>
  </si>
  <si>
    <t>Quản trị sản xuất</t>
  </si>
  <si>
    <t>Tâm lý học quản trị</t>
  </si>
  <si>
    <t>Phân tích hoạt động kinh tế trong QTKD</t>
  </si>
  <si>
    <t>Tổng quan về kinh doanh QKD</t>
  </si>
  <si>
    <t>25411X</t>
  </si>
  <si>
    <t>Tiếng Anh chuyên ngành Kinh tế 1</t>
  </si>
  <si>
    <t>25412X</t>
  </si>
  <si>
    <t>Tiếng Anh chuyên ngành Kinh tế 2</t>
  </si>
  <si>
    <t>25435X</t>
  </si>
  <si>
    <t>Tiếng anh chuyên ngành QKD1</t>
  </si>
  <si>
    <t>25436X</t>
  </si>
  <si>
    <t>Tiếng anh chuyên ngành QKD2</t>
  </si>
  <si>
    <t>Thi tốt nghiệp QKD (Nhóm chuyên môn)</t>
  </si>
  <si>
    <t>Thực tập chuyên ngành QKD</t>
  </si>
  <si>
    <t>Thực tập tốt nghiệp QKD</t>
  </si>
  <si>
    <t>Thực tập Cơ sở ngành QKD</t>
  </si>
  <si>
    <t>TKMH Phân tích hoạt động kinh tế QKT</t>
  </si>
  <si>
    <t>28305X</t>
  </si>
  <si>
    <t>TKMH quản trị tài chính</t>
  </si>
  <si>
    <t>Kế toán doanh nghiệp</t>
  </si>
  <si>
    <t>Kế toán hành chính sự nghiệp</t>
  </si>
  <si>
    <t>Kế toán máy</t>
  </si>
  <si>
    <t>Kế toán ngân hàng</t>
  </si>
  <si>
    <t>Kế toán quản trị</t>
  </si>
  <si>
    <t>Kiểm toán</t>
  </si>
  <si>
    <t>Luật tài chính</t>
  </si>
  <si>
    <t>Nghiệp vụ ngân hàng</t>
  </si>
  <si>
    <t>Quản lý tài chính công</t>
  </si>
  <si>
    <t>Toán tài chính</t>
  </si>
  <si>
    <t>Phân tích hoạt động kinh tế trong QKT</t>
  </si>
  <si>
    <t>Tổng quan về kinh doanh QKT</t>
  </si>
  <si>
    <t>25439X</t>
  </si>
  <si>
    <t>Tiếng anh chuyên ngành QKT1</t>
  </si>
  <si>
    <t>25440x</t>
  </si>
  <si>
    <t>Tiếng anh chuyên ngành QKT2</t>
  </si>
  <si>
    <t>Thi tốt nghiệp QKT (Nhóm chuyên môn)</t>
  </si>
  <si>
    <t>Thực tập chuyên ngành QKT</t>
  </si>
  <si>
    <t>Thực tập tốt nghiệp QKT</t>
  </si>
  <si>
    <t>Thực tập Cơ sở ngành QKT</t>
  </si>
  <si>
    <t>15711X</t>
  </si>
  <si>
    <t>TKMH Bảo hiểm tài sản</t>
  </si>
  <si>
    <t>15715X</t>
  </si>
  <si>
    <t>TKMH Tái bảo hiểm</t>
  </si>
  <si>
    <t>15717X</t>
  </si>
  <si>
    <t>Bảo hiểm đại cương</t>
  </si>
  <si>
    <t>15707X</t>
  </si>
  <si>
    <t>Bảo hiểm hàng hải hàng không</t>
  </si>
  <si>
    <t>15708X</t>
  </si>
  <si>
    <t>Bảo hiểm nhân thọ</t>
  </si>
  <si>
    <t>15709X</t>
  </si>
  <si>
    <t>Bảo hiểm tai nạn, y tế</t>
  </si>
  <si>
    <t>15710X</t>
  </si>
  <si>
    <t>Bảo hiểm tài sản</t>
  </si>
  <si>
    <t>15713X</t>
  </si>
  <si>
    <t>Giám định phân chia tổn thất</t>
  </si>
  <si>
    <t>15716X</t>
  </si>
  <si>
    <t>Kinh tế bảo hiểm</t>
  </si>
  <si>
    <t>Luật bảo hiểm</t>
  </si>
  <si>
    <t>15712X</t>
  </si>
  <si>
    <t>Quản lý rủi ro BH</t>
  </si>
  <si>
    <t>15714X</t>
  </si>
  <si>
    <t>Tái bảo hiểm</t>
  </si>
  <si>
    <t>15125X</t>
  </si>
  <si>
    <t>Phân tích hoạt động kinh tế trong BH</t>
  </si>
  <si>
    <t>Thi tốt nghiệp QBH (Nhóm chuyên môn)</t>
  </si>
  <si>
    <t>Thực tập tốt nghiệp QBH</t>
  </si>
  <si>
    <t>Thực tập chuyên ngành QBH</t>
  </si>
  <si>
    <t>Thực tập Cơ sở ngành QBH</t>
  </si>
  <si>
    <t>Sửa chữa máy tàu thủy 1</t>
  </si>
  <si>
    <t>Sửa chữa máy tàu thủy 2</t>
  </si>
  <si>
    <t>Điện tàu thuỷ 1</t>
  </si>
  <si>
    <t>Điện tàu thuỷ 2</t>
  </si>
  <si>
    <t>Động cơ đốt trong 1</t>
  </si>
  <si>
    <t>Động cơ đốt trong 2</t>
  </si>
  <si>
    <t>Khai thác hệ động lực tàu thuỷ 1</t>
  </si>
  <si>
    <t>Khai thác hệ động lực tàu thuỷ 2</t>
  </si>
  <si>
    <t>12109X</t>
  </si>
  <si>
    <t>Kỹ thuật an toàn lao động</t>
  </si>
  <si>
    <t>Luật máy hàng hải</t>
  </si>
  <si>
    <t>Máy lạnh và điều hòa không khí</t>
  </si>
  <si>
    <t>Máy phụ tàu thủy 1</t>
  </si>
  <si>
    <t>Máy phụ tàu thủy 2</t>
  </si>
  <si>
    <t>Nồi hơi tua bin tàu thuỷ</t>
  </si>
  <si>
    <t>12102X</t>
  </si>
  <si>
    <t>Thiết bị trao đổi nhiệt</t>
  </si>
  <si>
    <t>Trang trí hệ động lực tàu thuỷ</t>
  </si>
  <si>
    <t>Chi tiết – Dung sai</t>
  </si>
  <si>
    <t>Hóa kỹ thuật</t>
  </si>
  <si>
    <t>Kết cấu và lý thuyết tàu</t>
  </si>
  <si>
    <t>22504X</t>
  </si>
  <si>
    <t>Kỹ thuật gia công cơ khí 2</t>
  </si>
  <si>
    <t>Máy điện -Thiết bị điện</t>
  </si>
  <si>
    <t>22621X</t>
  </si>
  <si>
    <t>Thiết bị và kỹ thuật đo</t>
  </si>
  <si>
    <t>Tin học chuyên ngành</t>
  </si>
  <si>
    <t>22507X</t>
  </si>
  <si>
    <t>Vật liệu kỹ thuật -MKT</t>
  </si>
  <si>
    <t>25406XX</t>
  </si>
  <si>
    <t>Tiếng Anh chuyên ngành MKT 1</t>
  </si>
  <si>
    <t>25407X</t>
  </si>
  <si>
    <t>Tiếng Anh chuyên ngành MKT 2</t>
  </si>
  <si>
    <t>Thử sóng và tham quan tàu</t>
  </si>
  <si>
    <t>Thực tập thợ máy 1</t>
  </si>
  <si>
    <t>Thực tập thợ máy 2</t>
  </si>
  <si>
    <t>18403X</t>
  </si>
  <si>
    <t>Nguyên lý CB của CNMLN 1</t>
  </si>
  <si>
    <t>TKMH Động lực học tàu thủy 1</t>
  </si>
  <si>
    <t>TKMH Kết cấu tàu thủy</t>
  </si>
  <si>
    <t>TKMH Thiết bị tàu thủy</t>
  </si>
  <si>
    <t>23118X</t>
  </si>
  <si>
    <t>TKMH Thiết kế đội tàu</t>
  </si>
  <si>
    <t>12326X</t>
  </si>
  <si>
    <t>TKMH Thiết kế HĐL tàu thủy</t>
  </si>
  <si>
    <t>Chấn động tàu thủy</t>
  </si>
  <si>
    <t>Cơ kết cấu tàu thủy VTT</t>
  </si>
  <si>
    <t>Công nghệ đóng mới</t>
  </si>
  <si>
    <t>Điện tàu thuỷ</t>
  </si>
  <si>
    <t>Động lực học tàu thủy 1</t>
  </si>
  <si>
    <t>Động lực học tàu thủy 2</t>
  </si>
  <si>
    <t>Hàn tàu</t>
  </si>
  <si>
    <t>Hệ thống tàu thủy</t>
  </si>
  <si>
    <t>Kết cấu tàu thủy</t>
  </si>
  <si>
    <t>Lý thuyết thiết kế tàu</t>
  </si>
  <si>
    <t>Sức bền tàu thủy</t>
  </si>
  <si>
    <t>Thiết bị năng lượng tàu thủy</t>
  </si>
  <si>
    <t>Thiết bị tàu thủy</t>
  </si>
  <si>
    <t>Thiết kế đội tàu</t>
  </si>
  <si>
    <t>Thiết kế hệ động lực tàu thủy</t>
  </si>
  <si>
    <t>Tự động hóa trong TK TT A1</t>
  </si>
  <si>
    <t>Tự dộng hóa trong TK TT A2</t>
  </si>
  <si>
    <t>Vật liệu mới trong đóng tàu</t>
  </si>
  <si>
    <t>Tham quan chuyên ngành DTA</t>
  </si>
  <si>
    <t>Thực tập tốt nghiệp VTT</t>
  </si>
  <si>
    <t>22327X</t>
  </si>
  <si>
    <t>22320X</t>
  </si>
  <si>
    <t>TKMH Công nghệ SC&amp; lắp dựng máy nâng chuyển</t>
  </si>
  <si>
    <t>22303X</t>
  </si>
  <si>
    <t>TKMH Kết cấu thép</t>
  </si>
  <si>
    <t>22312X</t>
  </si>
  <si>
    <t>TKMH máy nâng tự hành</t>
  </si>
  <si>
    <t>22307X</t>
  </si>
  <si>
    <t>TKMH Máy trục</t>
  </si>
  <si>
    <t>22315X</t>
  </si>
  <si>
    <t>TKMH Máy vận chuyển liên tục</t>
  </si>
  <si>
    <t>Cơ kết cấu cơ khí</t>
  </si>
  <si>
    <t>Công nghệ chế tạo máy nâng chuyển</t>
  </si>
  <si>
    <t>Công nghệ SC&amp; lắp dựng máy nâng chuyển</t>
  </si>
  <si>
    <t>Động cơ đốt trong</t>
  </si>
  <si>
    <t>Động lực học máy trục</t>
  </si>
  <si>
    <t>Kết cấu thép máy nâng chuyển</t>
  </si>
  <si>
    <t>Lý thuyết phao</t>
  </si>
  <si>
    <t>Máy nâng tự hành</t>
  </si>
  <si>
    <t>Truyền động thuỷ khí</t>
  </si>
  <si>
    <t>Máy trục</t>
  </si>
  <si>
    <t>Máy vận chuyển liên tục</t>
  </si>
  <si>
    <t>Ôtô máy kéo</t>
  </si>
  <si>
    <t>Quản lý và khai thác Máy nâng chuyển</t>
  </si>
  <si>
    <t>Quy phạm thiết kế máy và TB nâng</t>
  </si>
  <si>
    <t>Rô bốt công nghiệp</t>
  </si>
  <si>
    <t>TĐĐC &amp; điều khiển máy nâng chuyển</t>
  </si>
  <si>
    <t>Tổ chức &amp; QLSX trong xn máy nâng</t>
  </si>
  <si>
    <t>15210X</t>
  </si>
  <si>
    <t>Tổ chức cơ giới hóa xếp dỡ</t>
  </si>
  <si>
    <t>Trang bị điện máy xếp dỡ</t>
  </si>
  <si>
    <t>Kỹ thuật nhiệt cơ khí</t>
  </si>
  <si>
    <t>25441X</t>
  </si>
  <si>
    <t>Tiếng Anh chuyên ngành MXD</t>
  </si>
  <si>
    <t>22328X</t>
  </si>
  <si>
    <t>Tham quan chuyên ngành MXD</t>
  </si>
  <si>
    <t>Thực tập tốt nghiệp MXD</t>
  </si>
  <si>
    <t>26129X</t>
  </si>
  <si>
    <t>TKMH Chuyên đề</t>
  </si>
  <si>
    <t>26123X</t>
  </si>
  <si>
    <t>TKMH Kỹ thuật xử lí nước và nước thải</t>
  </si>
  <si>
    <t>26118X</t>
  </si>
  <si>
    <t>TKMH Kỹ thuật xử lý ô nhiễm môi trường biển</t>
  </si>
  <si>
    <t>26115X</t>
  </si>
  <si>
    <t>TKMH Quá trình chuyển khối trong KTMT</t>
  </si>
  <si>
    <t>Các QTSX cơ bản và nguyên lí SXSH</t>
  </si>
  <si>
    <t>Chuyên đề</t>
  </si>
  <si>
    <t>Đánh giá tác động và rủi ro môi trường</t>
  </si>
  <si>
    <t>Kiểm soát chất thải nguy hại</t>
  </si>
  <si>
    <t>Kiểm soát ô nhiễm khí - tiếng ồn</t>
  </si>
  <si>
    <t>Kỹ thuật xử lí nước và nước thải</t>
  </si>
  <si>
    <t>Kỹ thuật xử lý ô nhiễm môi trường biển</t>
  </si>
  <si>
    <t>Quản lý chất thải rắn</t>
  </si>
  <si>
    <t>26113X</t>
  </si>
  <si>
    <t>Quản lý môi trường</t>
  </si>
  <si>
    <t>Quan trắc và xử lý số liệu môi trường</t>
  </si>
  <si>
    <t>Tin học ứng dụng trong CNMT</t>
  </si>
  <si>
    <t>Tự động hóa và dụng cụ đo</t>
  </si>
  <si>
    <t>Ô nhiễm môi trường trong khai thác MTB</t>
  </si>
  <si>
    <t>Cơ sở khoa học môi trường</t>
  </si>
  <si>
    <t>26109X</t>
  </si>
  <si>
    <t>Độc học môi trường</t>
  </si>
  <si>
    <t>26139X</t>
  </si>
  <si>
    <t>Bảo vệ MT trong VC hàng nguy hiểm</t>
  </si>
  <si>
    <t>26110X</t>
  </si>
  <si>
    <t>Hóa học môi trường</t>
  </si>
  <si>
    <t>26103X</t>
  </si>
  <si>
    <t>Luật và chính sách môi trường</t>
  </si>
  <si>
    <t>Phân tích môi trường</t>
  </si>
  <si>
    <t>Quá trình chuyển khối trong KTMT</t>
  </si>
  <si>
    <t>26106X</t>
  </si>
  <si>
    <t>Quá trình thủy lực trong công nghệ môi trường</t>
  </si>
  <si>
    <t>26105X</t>
  </si>
  <si>
    <t>Sinh thái học môi trường và TNB</t>
  </si>
  <si>
    <t>26107X</t>
  </si>
  <si>
    <t>Truyền nhiệt trong công nghệ MT</t>
  </si>
  <si>
    <t>26112X</t>
  </si>
  <si>
    <t>Vi hóa sinh ứng dụng trong KTMT</t>
  </si>
  <si>
    <t>25409X</t>
  </si>
  <si>
    <t>Tiếng Anh chuyên ngành KTM 1</t>
  </si>
  <si>
    <t>25410X</t>
  </si>
  <si>
    <t>Tiếng Anh chuyên ngành KTM 2</t>
  </si>
  <si>
    <t>26133X</t>
  </si>
  <si>
    <t>Thực tập kỹ thuật môi trường 1</t>
  </si>
  <si>
    <t>26134X</t>
  </si>
  <si>
    <t>Thực tập kỹ thuật môi trường 2</t>
  </si>
  <si>
    <t>Thực tập quản lý ô nhiễm môi trường</t>
  </si>
  <si>
    <t>Thực tập tốt nghiệp KMT</t>
  </si>
  <si>
    <t>Hóa hữu cơ</t>
  </si>
  <si>
    <t>Hóa lý 1</t>
  </si>
  <si>
    <t>Hóa lý 2</t>
  </si>
  <si>
    <t>Hóa phân tích</t>
  </si>
  <si>
    <t>Hóa vô cơ</t>
  </si>
  <si>
    <t>16227X</t>
  </si>
  <si>
    <t>TKMH Bê tông cốt thép</t>
  </si>
  <si>
    <t>TKMH Chỉnh trị sông</t>
  </si>
  <si>
    <t>TKMH Công trình bảo vệ bờ và chắn sóng</t>
  </si>
  <si>
    <t>TKMH Công trình bến</t>
  </si>
  <si>
    <t>TKMH Công trình biển cố định</t>
  </si>
  <si>
    <t>TKMH Công trình thuỷ công trong NMĐT</t>
  </si>
  <si>
    <t>TKMH Nền và móng</t>
  </si>
  <si>
    <t>TKMH Thi công chuyên môn</t>
  </si>
  <si>
    <t>Âu tàu</t>
  </si>
  <si>
    <t>Chỉnh trị sông</t>
  </si>
  <si>
    <t>Công trình bảo vệ bờ và chắn sóng</t>
  </si>
  <si>
    <t>Công trình bến</t>
  </si>
  <si>
    <t>Công trình biển cố định</t>
  </si>
  <si>
    <t>Công trình thuỷ công trong NMĐT</t>
  </si>
  <si>
    <t>Công trình thuỷ lợi</t>
  </si>
  <si>
    <t>Kết cấu thép</t>
  </si>
  <si>
    <t>16211X</t>
  </si>
  <si>
    <t>16321X</t>
  </si>
  <si>
    <t>Luật sông biển</t>
  </si>
  <si>
    <t>Quy hoạch cảng</t>
  </si>
  <si>
    <t>Thi công chuyên môn</t>
  </si>
  <si>
    <t>Thi công cơ bản</t>
  </si>
  <si>
    <t>Thuỷ văn công trình</t>
  </si>
  <si>
    <t>25414X</t>
  </si>
  <si>
    <t>Tiếng Anh chuyên ngành CTT</t>
  </si>
  <si>
    <t>Thực tập tốt nghiệp CTT</t>
  </si>
  <si>
    <t>16199X</t>
  </si>
  <si>
    <t>Tham quan chuyên ngành BĐA</t>
  </si>
  <si>
    <t>Thực tập thủy thủ</t>
  </si>
  <si>
    <t>23306X</t>
  </si>
  <si>
    <t>Tự động hóa thiết kế trong Đóng tàu</t>
  </si>
  <si>
    <t>25442X</t>
  </si>
  <si>
    <t>Tiếng Anh chuyên ngành Máy tàu thủy</t>
  </si>
  <si>
    <t>Lý thuyết điều khiển tự động - ĐTV</t>
  </si>
  <si>
    <t>Thực tập kỹ thuật điện tử</t>
  </si>
  <si>
    <t>Cơ sở truyền động điện - ĐTĐ</t>
  </si>
  <si>
    <t>15617X</t>
  </si>
  <si>
    <t>Tổng quan về kinh doanh KTB</t>
  </si>
  <si>
    <t>TKMH Phân tích hoạt động kinh tế KTN</t>
  </si>
  <si>
    <t>TKMH Phân tích hoạt động kinh tế QBH</t>
  </si>
  <si>
    <t xml:space="preserve">Thực tập cơ khí </t>
  </si>
  <si>
    <t>TKMH Diesel tàu thủy 2</t>
  </si>
  <si>
    <t>TKMH lý thuyết tàu</t>
  </si>
  <si>
    <t>12304X</t>
  </si>
  <si>
    <t>TKMH Máy phụ tàu thủy</t>
  </si>
  <si>
    <t>12320X</t>
  </si>
  <si>
    <t>TKMH Sửa chữa hệ thống động lực TT2</t>
  </si>
  <si>
    <t>12311X2</t>
  </si>
  <si>
    <t>TKMH Thiết kế hệ thống động lực tàu thủy 2</t>
  </si>
  <si>
    <t>Công nghệ chế tạo máy</t>
  </si>
  <si>
    <t>Luật và công ước quốc tế trong đóng tàu</t>
  </si>
  <si>
    <t>Dao động và động lực học máy</t>
  </si>
  <si>
    <t>Diesel tàu thủy 1</t>
  </si>
  <si>
    <t>Diesel tàu thủy 2</t>
  </si>
  <si>
    <t>Hệ thống đường ống tàu thủy</t>
  </si>
  <si>
    <t>Khoa học quản lý trong đóng tàu</t>
  </si>
  <si>
    <t>Lắp ráp hệ thống động lực tàu thủy</t>
  </si>
  <si>
    <t>23122X</t>
  </si>
  <si>
    <t>Máy phụ tàu thủy</t>
  </si>
  <si>
    <t>Máy thủy lực</t>
  </si>
  <si>
    <t>12103X</t>
  </si>
  <si>
    <t>Nồi hơi tàu thủy</t>
  </si>
  <si>
    <t>Sửa chữa hệ thống động lực tàu thủy 1</t>
  </si>
  <si>
    <t>Sửa chữa hệ thống động lực tàu thủy 2</t>
  </si>
  <si>
    <t>Thiết kế hệ thống động lực tàu thủy 1</t>
  </si>
  <si>
    <t>Thiết kế hệ thống động lực tàu thủy 2</t>
  </si>
  <si>
    <t>Tự động điều chỉnh và ĐKHT ĐLTT</t>
  </si>
  <si>
    <t>Tự động hóa thiết kế tàu thủy 1</t>
  </si>
  <si>
    <t>Tự động hóa thiết kế tàu thủy 2</t>
  </si>
  <si>
    <t>12104XX</t>
  </si>
  <si>
    <t>Tua–bin tàu thủy</t>
  </si>
  <si>
    <t>12324X</t>
  </si>
  <si>
    <t>22324X</t>
  </si>
  <si>
    <t>Thực tập kỹ thuật 1 (MXD)</t>
  </si>
  <si>
    <t>12108X</t>
  </si>
  <si>
    <t>Nhiệt kỹ thuật 2</t>
  </si>
  <si>
    <t>22331X</t>
  </si>
  <si>
    <t>Thực tập chuyên ngành MXD</t>
  </si>
  <si>
    <t>22332X</t>
  </si>
  <si>
    <t>Thực tập kỹ thuật 2 (MXD)</t>
  </si>
  <si>
    <t>Tự động hóa thiết kế trong thiết kế tàu 1</t>
  </si>
  <si>
    <t>Tự động hóa thiết kế trong thiết kế tàu 2</t>
  </si>
  <si>
    <t>Tham quan chuyên ngành VTT</t>
  </si>
  <si>
    <t>Thực tập kỹ thuật 1-VTT</t>
  </si>
  <si>
    <t>Thực tập kỹ thuật (VTT)</t>
  </si>
  <si>
    <t>Vẽ kỹ thuật xây dựng 2</t>
  </si>
  <si>
    <t>An toàn cơ bản và Nhận thức an ninh</t>
  </si>
  <si>
    <t>Giáo dục quốc phòng HP1+2</t>
  </si>
  <si>
    <t>Tổng quan về kinh doanh KTN</t>
  </si>
  <si>
    <t>Giáo dục quốc phòng HP3+4</t>
  </si>
  <si>
    <t>Giáo dục quốc phòng (Khoa KTVTB)</t>
  </si>
  <si>
    <t>25437X</t>
  </si>
  <si>
    <t>Tiếng anh chuyên ngành QBH1</t>
  </si>
  <si>
    <t>25438X</t>
  </si>
  <si>
    <t>Tiếng anh chuyên ngành QBH2</t>
  </si>
  <si>
    <t>Kỹ thuật điện MTT</t>
  </si>
  <si>
    <t>Kỹ thuật cầu lông</t>
  </si>
  <si>
    <t>18301X</t>
  </si>
  <si>
    <t>16303X</t>
  </si>
  <si>
    <t>Thủy lực cơ sở</t>
  </si>
  <si>
    <t>12401X2</t>
  </si>
  <si>
    <t>18304X</t>
  </si>
  <si>
    <t>Vẽ kỹ thuật cơ khí</t>
  </si>
  <si>
    <t>15113X</t>
  </si>
  <si>
    <t>Phương pháp tính (ĐH+CĐ ngành CNTT)</t>
  </si>
  <si>
    <t>25419X</t>
  </si>
  <si>
    <t>Tiếng anh chuyên ngành MTT</t>
  </si>
  <si>
    <t>25101x1</t>
  </si>
  <si>
    <t>15104X</t>
  </si>
  <si>
    <t>DKT.DTT.00</t>
  </si>
  <si>
    <t>DKT.KCT.00</t>
  </si>
  <si>
    <t>DKT.KTTV.00</t>
  </si>
  <si>
    <t>Khai thác thương vụ</t>
  </si>
  <si>
    <t>DKT.MTT.00</t>
  </si>
  <si>
    <t>Máy tàu thuỷ</t>
  </si>
  <si>
    <t>DKT.TDDK.00</t>
  </si>
  <si>
    <t>Tự động điều khiển tàu biển</t>
  </si>
  <si>
    <t>18302X</t>
  </si>
  <si>
    <t>Vẽ kỹ thuật - Autocad</t>
  </si>
  <si>
    <t>Lịch sử đảng</t>
  </si>
  <si>
    <t>25102X2</t>
  </si>
  <si>
    <t>15115X</t>
  </si>
  <si>
    <t>15110X</t>
  </si>
  <si>
    <t>12105X2</t>
  </si>
  <si>
    <t>15114X</t>
  </si>
  <si>
    <t>25421X</t>
  </si>
  <si>
    <t>Tiếng Anh chuyên ngành Điện</t>
  </si>
  <si>
    <t>16403X2</t>
  </si>
  <si>
    <t>DKT.LB.00</t>
  </si>
  <si>
    <t>MKT.KTDT.01</t>
  </si>
  <si>
    <t>Kĩ thuật điện</t>
  </si>
  <si>
    <t>15101X</t>
  </si>
  <si>
    <t>MKT.KTD.01</t>
  </si>
  <si>
    <t>15102X</t>
  </si>
  <si>
    <t>Lịch sử các HT kinh tế</t>
  </si>
  <si>
    <t>DKT.LBT.00</t>
  </si>
  <si>
    <t>DKT.MVTD.01</t>
  </si>
  <si>
    <t>DKT.PNDV.00</t>
  </si>
  <si>
    <t>Quy tắc phòng ngừa đâm va trên biển</t>
  </si>
  <si>
    <t>16203X</t>
  </si>
  <si>
    <t>Cơ học đất - XDD</t>
  </si>
  <si>
    <t>Cơ kết cấu 2</t>
  </si>
  <si>
    <t>Marketing logistics</t>
  </si>
  <si>
    <t>Điện tàu thủy</t>
  </si>
  <si>
    <t>12401X3</t>
  </si>
  <si>
    <t>Cơ sở truyền động điện-ĐTT</t>
  </si>
  <si>
    <t>Lý thuyết điều khiển tự động-ĐTT</t>
  </si>
  <si>
    <t>16310X</t>
  </si>
  <si>
    <t>16306X</t>
  </si>
  <si>
    <t>Thủy hải văn</t>
  </si>
  <si>
    <t>Hoá Hữu cơ 1</t>
  </si>
  <si>
    <t>Tổng quan logistics</t>
  </si>
  <si>
    <t>15203X1</t>
  </si>
  <si>
    <t>Ổn định động lực học công trình</t>
  </si>
  <si>
    <t>Thực tập thợ máy</t>
  </si>
  <si>
    <t>Điện taù thuỷ 1</t>
  </si>
  <si>
    <t>ĐA Kết cấu tàu thủy</t>
  </si>
  <si>
    <t>22310X</t>
  </si>
  <si>
    <t>Tham quan</t>
  </si>
  <si>
    <t>25420X</t>
  </si>
  <si>
    <t>Tiếng anh chuyên ngành</t>
  </si>
  <si>
    <t>ĐA kết cấu bê tông cốt thép</t>
  </si>
  <si>
    <t>Thực tập kỹ thuật 1</t>
  </si>
  <si>
    <t>22308X</t>
  </si>
  <si>
    <t>Rôbốt công nghiệp</t>
  </si>
  <si>
    <t>26215X</t>
  </si>
  <si>
    <t>Hoá phân tích</t>
  </si>
  <si>
    <t>Triết học</t>
  </si>
  <si>
    <t>CTT.TKMNM.00</t>
  </si>
  <si>
    <t>TKMH nền và móng</t>
  </si>
  <si>
    <t>23125X</t>
  </si>
  <si>
    <t>KT.VLCD.00</t>
  </si>
  <si>
    <t>Vật lí</t>
  </si>
  <si>
    <t>DKT.DDCD.00</t>
  </si>
  <si>
    <t>TKMH Trang bị điện-ĐT máy CN dùng chung</t>
  </si>
  <si>
    <t>Tổng quan về kinh doanh-KTN</t>
  </si>
  <si>
    <t>Thi tốt nghiệp nhóm cơ sở</t>
  </si>
  <si>
    <t>Thực tập tốt nghiệp MTT</t>
  </si>
  <si>
    <t>Giáo dục quốc phòng 3+4</t>
  </si>
  <si>
    <t>Thi tốt nghiệp nhóm môn Cơ sở</t>
  </si>
  <si>
    <t>Thi tốt nghiệp nhóm môn Chuyên ngành</t>
  </si>
  <si>
    <t>Đồ án (Khóa luận) tốt nghiệp- Kinh tế</t>
  </si>
  <si>
    <t>DKT.KTCD.02</t>
  </si>
  <si>
    <t>Kinh tế khai thác - Thương vụ</t>
  </si>
  <si>
    <t>Giáo dục quốc phòng 1</t>
  </si>
  <si>
    <t>Giáo dục quốc phòng 2</t>
  </si>
  <si>
    <t>Thực tập tốt nghiệp MKT</t>
  </si>
  <si>
    <t>Thực tập tốt nghiệp ĐKT</t>
  </si>
  <si>
    <t>Đồ án tốt nghiệp- ĐTT</t>
  </si>
  <si>
    <t>Đồ án tốt nghiệp - ĐTV</t>
  </si>
  <si>
    <t>23237X</t>
  </si>
  <si>
    <t>Đồ án tốt nghiệp - CTT</t>
  </si>
  <si>
    <t>16532X</t>
  </si>
  <si>
    <t>Tham quan chuyên ngành cầu đường</t>
  </si>
  <si>
    <t>Đồ án tốt nghiệp - XDD</t>
  </si>
  <si>
    <t>28316C</t>
  </si>
  <si>
    <t>12312X1</t>
  </si>
  <si>
    <t>25443X</t>
  </si>
  <si>
    <t>Tiếng anh chuyên ngành ĐKT 1</t>
  </si>
  <si>
    <t>25444X</t>
  </si>
  <si>
    <t>Hình họa - Vẽ KT</t>
  </si>
  <si>
    <t>Kinh tế vi mô</t>
  </si>
  <si>
    <t>Thực tập tốt nghiệp DKT</t>
  </si>
  <si>
    <t>15103X</t>
  </si>
  <si>
    <t>Quân sự chung và chiến thuật, KT bắn súng AK</t>
  </si>
  <si>
    <t>Đường lối QS của Đảng</t>
  </si>
  <si>
    <t>Công tác quốc phòng-an ninh</t>
  </si>
  <si>
    <t>Tiếng Anh thương mại</t>
  </si>
  <si>
    <t>Logistics vận tải</t>
  </si>
  <si>
    <t>Logistics toàn cầu</t>
  </si>
  <si>
    <t>Thực tập tốt nghiệp</t>
  </si>
  <si>
    <t>11501A</t>
  </si>
  <si>
    <t>Ổn định tàu 1</t>
  </si>
  <si>
    <t>Trang trí hệ động lực tàu thủy</t>
  </si>
  <si>
    <t>12101X1</t>
  </si>
  <si>
    <t>12401C</t>
  </si>
  <si>
    <t>28210A</t>
  </si>
  <si>
    <t>Tổng quan về kinh doanh QBH</t>
  </si>
  <si>
    <t>18405X</t>
  </si>
  <si>
    <t>Anh văn chuyên ngành HH1</t>
  </si>
  <si>
    <t>Toeic</t>
  </si>
  <si>
    <t>Kinh tế chính trị I</t>
  </si>
  <si>
    <t>Kinh tế chính trị II</t>
  </si>
  <si>
    <t>Chủ nghĩa xã hội khoa học</t>
  </si>
  <si>
    <t>Thể thao chuyên ngành hàng hải</t>
  </si>
  <si>
    <t>13340X</t>
  </si>
  <si>
    <t>Đồ án tốt nghiệp (DTD)</t>
  </si>
  <si>
    <t>Tin học văn phòng</t>
  </si>
  <si>
    <t>Giải tích</t>
  </si>
  <si>
    <t>Kỹ thuật bóng đá</t>
  </si>
  <si>
    <t>Kỹ năng mềm 1</t>
  </si>
  <si>
    <t>Cơ lý thuyết 1</t>
  </si>
  <si>
    <t>18101C</t>
  </si>
  <si>
    <t>18102C</t>
  </si>
  <si>
    <t>Toán cao cấp</t>
  </si>
  <si>
    <t>18411X</t>
  </si>
  <si>
    <t>Nguyên lý máy 1</t>
  </si>
  <si>
    <t>Đồ án tốt nghiệp - DTA</t>
  </si>
  <si>
    <t>26206X2</t>
  </si>
  <si>
    <t>Đồ án tốt nghiệp (KCD)</t>
  </si>
  <si>
    <t xml:space="preserve">Đồ án tốt nghiệp </t>
  </si>
  <si>
    <t>Đồ án tốt nghiệp (KMT)</t>
  </si>
  <si>
    <t>Kỹ thuật thi công 1</t>
  </si>
  <si>
    <t>Nguyên lý thống kê</t>
  </si>
  <si>
    <t>Anh văn chuyên ngành hàng hải 2</t>
  </si>
  <si>
    <t>11503C</t>
  </si>
  <si>
    <t>Chất xếp và VC hàng hóa 1</t>
  </si>
  <si>
    <t>11402C</t>
  </si>
  <si>
    <t>Các Bộ luật Quốc tế về HH</t>
  </si>
  <si>
    <t>Nồi hơi - Tua bin hơi tàu thủy</t>
  </si>
  <si>
    <t>Máy phụ</t>
  </si>
  <si>
    <t>An toàn lao động trên tàu</t>
  </si>
  <si>
    <t>Xác suất thống kê</t>
  </si>
  <si>
    <t>Cấu trúc dữ liệu và giải thuật</t>
  </si>
  <si>
    <t>Kinh tế vĩ mô</t>
  </si>
  <si>
    <t>Hàm phức &amp; BĐ Laplace</t>
  </si>
  <si>
    <t>Lý thuyết mạch 1</t>
  </si>
  <si>
    <t>Kiến trúc máy tính và TBNV</t>
  </si>
  <si>
    <t>15307A</t>
  </si>
  <si>
    <t>Quản lý tàu</t>
  </si>
  <si>
    <t>12206C</t>
  </si>
  <si>
    <t>Sửa chữa tàu máy thủy 1</t>
  </si>
  <si>
    <t>Luật giao thông đường thủy nội địa</t>
  </si>
  <si>
    <t>11108C</t>
  </si>
  <si>
    <t>11408C</t>
  </si>
  <si>
    <t>Các Bộ luật Quốc tế về hàng hải</t>
  </si>
  <si>
    <t>28212A</t>
  </si>
  <si>
    <t>TOEIC đầu vào</t>
  </si>
  <si>
    <t>12101C</t>
  </si>
  <si>
    <t>Sinh thái học môi trường</t>
  </si>
  <si>
    <t>18404C</t>
  </si>
  <si>
    <t>Khoa học quản lý</t>
  </si>
  <si>
    <t>Tổng quan về kinh doanh LQC</t>
  </si>
  <si>
    <t>16236X</t>
  </si>
  <si>
    <t>Nền và móng</t>
  </si>
  <si>
    <t>Cơ lý thuyết 2</t>
  </si>
  <si>
    <t>Thủy lực 1</t>
  </si>
  <si>
    <t>16409A</t>
  </si>
  <si>
    <t>Bê tông cốt thép 1</t>
  </si>
  <si>
    <t>16414A</t>
  </si>
  <si>
    <t>16413A</t>
  </si>
  <si>
    <t>Lý thuyết đàn hồi</t>
  </si>
  <si>
    <t>Kỹ năng thuyết trình</t>
  </si>
  <si>
    <t>Vật liệu và khí cụ điện</t>
  </si>
  <si>
    <t>Lý thuyết mạch 2</t>
  </si>
  <si>
    <t>Phần mềm Matlab</t>
  </si>
  <si>
    <t>Lập trình điều khiển hệ thống</t>
  </si>
  <si>
    <t>Lý thuyết tối ưu trong đóng tàu</t>
  </si>
  <si>
    <t>Hoá trong đóng tàu</t>
  </si>
  <si>
    <t>Đại cương về kỹ thuật</t>
  </si>
  <si>
    <t>Tổng quan về kinh doanh</t>
  </si>
  <si>
    <t>Hóa học kỹ thuật môi trường</t>
  </si>
  <si>
    <t>Anh văn chuyên ngành KTĐ</t>
  </si>
  <si>
    <t>Điều khiển logic</t>
  </si>
  <si>
    <t>20101C</t>
  </si>
  <si>
    <t>Thực tập cơ khí ( 02 tuần)</t>
  </si>
  <si>
    <t>15141C</t>
  </si>
  <si>
    <t>Thực tập cơ sở ngành (2 tuần)</t>
  </si>
  <si>
    <t>Công trình cảng</t>
  </si>
  <si>
    <t>28241C</t>
  </si>
  <si>
    <t>28141C</t>
  </si>
  <si>
    <t>13117C</t>
  </si>
  <si>
    <t>Thực tập cơ sở ngành</t>
  </si>
  <si>
    <t>Thực tập cơ sở ngành QKD</t>
  </si>
  <si>
    <t>Thực tập cơ sở ngành QKT</t>
  </si>
  <si>
    <t>Thực tập cơ sở ngành LQC</t>
  </si>
  <si>
    <t>Thực tập cơ sở ngành CNT (CĐ)</t>
  </si>
  <si>
    <t>Logistic và vận tải đa phương thức</t>
  </si>
  <si>
    <t>Khai thác hệ động lực tàu thủy 1</t>
  </si>
  <si>
    <t>Logistic toàn cầu</t>
  </si>
  <si>
    <t>Hàn cắt kim loại trong đóng tàu</t>
  </si>
  <si>
    <t>Cơ sở dữ liệu và quàn trị CSDL</t>
  </si>
  <si>
    <t>15303C</t>
  </si>
  <si>
    <t>Máy lạnh và thiết bị trao đổi nhiệt</t>
  </si>
  <si>
    <t>16136X</t>
  </si>
  <si>
    <t>Kỹ thuật đảm bảo an toàn HH</t>
  </si>
  <si>
    <t>Nghiệp vụ khai thác tàu dầu</t>
  </si>
  <si>
    <t>Bảo hiểm trong ngoại thương</t>
  </si>
  <si>
    <t>11201C</t>
  </si>
  <si>
    <t>15610A</t>
  </si>
  <si>
    <t>Phí làm bằng tốt nghiệp</t>
  </si>
  <si>
    <t xml:space="preserve">Dự lễ trao bằng </t>
  </si>
  <si>
    <t>11101X</t>
  </si>
  <si>
    <t>Thủy nghiệp thông hiệu HH</t>
  </si>
  <si>
    <t>18401C</t>
  </si>
  <si>
    <t>Logic học</t>
  </si>
  <si>
    <t>Đại cương về tàu biển</t>
  </si>
  <si>
    <t>Lý luận chung về nhà nước</t>
  </si>
  <si>
    <t>Luật hiến pháp Việt Nam</t>
  </si>
  <si>
    <t>Luật dân sự và luật tố tụng dân sự Việt Nam</t>
  </si>
  <si>
    <t>Kỹ năng Nghe hiểu 1</t>
  </si>
  <si>
    <t>Kỹ năng Nói 1</t>
  </si>
  <si>
    <t>Kỹ năng Đọc hiểu 1</t>
  </si>
  <si>
    <t>Kỹ năng Viết 1</t>
  </si>
  <si>
    <t xml:space="preserve">Viết học thuật trong tiếng Việt </t>
  </si>
  <si>
    <t>Ngữ âm Tiếng Anh thực hành</t>
  </si>
  <si>
    <t>Kỹ năng Nghe hiểu 2</t>
  </si>
  <si>
    <t>Kỹ năng Nói 2</t>
  </si>
  <si>
    <t>Kỹ năng Đọc hiểu 2</t>
  </si>
  <si>
    <t>Kỹ năng Viết 2</t>
  </si>
  <si>
    <t>Kỹ năng tiếng Anh thương mại B1</t>
  </si>
  <si>
    <t>Ngữ pháp Tiếng Anh thực hành</t>
  </si>
  <si>
    <t>Anh văn 1</t>
  </si>
  <si>
    <t>16317A</t>
  </si>
  <si>
    <t>Logistics cảng biển</t>
  </si>
  <si>
    <t>15608X</t>
  </si>
  <si>
    <t>Giao nhận vận tải biển quốc tế</t>
  </si>
  <si>
    <t>18120H</t>
  </si>
  <si>
    <t>19106H</t>
  </si>
  <si>
    <t>Những nguyên lý CB 1</t>
  </si>
  <si>
    <t>19109H</t>
  </si>
  <si>
    <t>Những nguyên lý CB 2</t>
  </si>
  <si>
    <t>11429H</t>
  </si>
  <si>
    <t>25111H</t>
  </si>
  <si>
    <t>17102H</t>
  </si>
  <si>
    <t>19301H</t>
  </si>
  <si>
    <t>19201H</t>
  </si>
  <si>
    <t>25112H</t>
  </si>
  <si>
    <t>18121H</t>
  </si>
  <si>
    <t>15507H</t>
  </si>
  <si>
    <t>28103H</t>
  </si>
  <si>
    <t>13350C</t>
  </si>
  <si>
    <t>11302C</t>
  </si>
  <si>
    <t>29101H</t>
  </si>
  <si>
    <t>15302A</t>
  </si>
  <si>
    <t>28243C</t>
  </si>
  <si>
    <t>15815X1</t>
  </si>
  <si>
    <t>Logistics và vận tải đa phương thức</t>
  </si>
  <si>
    <t>28143C</t>
  </si>
  <si>
    <t>15143C</t>
  </si>
  <si>
    <t>17403C</t>
  </si>
  <si>
    <t>13305C</t>
  </si>
  <si>
    <t>11111X</t>
  </si>
  <si>
    <t>17211C</t>
  </si>
  <si>
    <t xml:space="preserve">Đồ họa máy tính </t>
  </si>
  <si>
    <t>11505X</t>
  </si>
  <si>
    <t>Thực tập chuyên ngành LQC</t>
  </si>
  <si>
    <t>15101H</t>
  </si>
  <si>
    <t>Truyền nhiệt trong  công nghệ MT</t>
  </si>
  <si>
    <t>TC toàn án, VKS và CQ bổ trợ TP</t>
  </si>
  <si>
    <t>17506X</t>
  </si>
  <si>
    <t>Kỹ năng Nói 3</t>
  </si>
  <si>
    <t>15310C</t>
  </si>
  <si>
    <t>Quản lý khai thác cảng</t>
  </si>
  <si>
    <t xml:space="preserve">Quá trình thủy lực trong công nghệ môi trường </t>
  </si>
  <si>
    <t>Kỹ năng Viết 3</t>
  </si>
  <si>
    <t xml:space="preserve">Tiếng Anh CN CNT </t>
  </si>
  <si>
    <t>Ổn định tàu 2</t>
  </si>
  <si>
    <t>Xử lý tín hiệu số</t>
  </si>
  <si>
    <t xml:space="preserve">Kỹ năng tiếng Anh thương mại B2 </t>
  </si>
  <si>
    <t>Thiết bị bảo đảm an toàn hàng hải</t>
  </si>
  <si>
    <t>Chuyên đề tự chọn</t>
  </si>
  <si>
    <t>Vi điều khiển chuyên sâu</t>
  </si>
  <si>
    <t>16428C</t>
  </si>
  <si>
    <t>Động lực học hệ nhiều vật</t>
  </si>
  <si>
    <t>Trang thiết bị buồng lái</t>
  </si>
  <si>
    <t xml:space="preserve">Tiếng Anh chuyên ngành Đóng tàu </t>
  </si>
  <si>
    <t>Đại cương về CT ngoài khơi</t>
  </si>
  <si>
    <t>Quản lý tài nguyên và MT</t>
  </si>
  <si>
    <t>Lịch sử hàng hải</t>
  </si>
  <si>
    <t>Chính sách về biển và đại dương</t>
  </si>
  <si>
    <t>Tín dụng và tài trợ TM quốc tế</t>
  </si>
  <si>
    <t xml:space="preserve">Kỹ thuật điều khiển thuỷ khí </t>
  </si>
  <si>
    <t xml:space="preserve">Nhận dạng và xử lý ảnh </t>
  </si>
  <si>
    <t>Kỹ năng Nghe hiểu 3</t>
  </si>
  <si>
    <t>Quản trị marketing</t>
  </si>
  <si>
    <t>Java cơ bản</t>
  </si>
  <si>
    <t>17103H</t>
  </si>
  <si>
    <t>Tin học văn phòng nâng cao</t>
  </si>
  <si>
    <t xml:space="preserve">Kỹ năng tiếng Anh tổng hợp B2 </t>
  </si>
  <si>
    <t xml:space="preserve">Nồi hơi - Tua bin tàu thủy </t>
  </si>
  <si>
    <t>Kỹ năng Đọc hiểu 3</t>
  </si>
  <si>
    <t>15301H</t>
  </si>
  <si>
    <t>28214H</t>
  </si>
  <si>
    <t>Biến tần công nghiệp</t>
  </si>
  <si>
    <t>15104H</t>
  </si>
  <si>
    <t>13317C</t>
  </si>
  <si>
    <t>Trang bị điện ĐT máy GCKL</t>
  </si>
  <si>
    <t>29102H</t>
  </si>
  <si>
    <t>Kỹ năng mềm 2</t>
  </si>
  <si>
    <t>25113H</t>
  </si>
  <si>
    <t>Anh văn 3</t>
  </si>
  <si>
    <t>15607H</t>
  </si>
  <si>
    <t>Suy thoái và BV môi trường đất</t>
  </si>
  <si>
    <t>Tải trọng TĐ lên tàu và CTBDĐ1</t>
  </si>
  <si>
    <t>Kỹ thuật tiến hành phản ứng</t>
  </si>
  <si>
    <t>Tiếng Anh chuyên ngành KTMT</t>
  </si>
  <si>
    <t>Thủy lực 2</t>
  </si>
  <si>
    <t>Máy công cụ</t>
  </si>
  <si>
    <t>Kỹ thuật xung</t>
  </si>
  <si>
    <t xml:space="preserve">Quy trình xếp dỡ hàng hoá </t>
  </si>
  <si>
    <t>Thiết kế hệ thống logistics</t>
  </si>
  <si>
    <t>Logistics vận tải nội đô</t>
  </si>
  <si>
    <t>Hệ thống TT dịch vụ logistics</t>
  </si>
  <si>
    <t>Phân tích HĐKT ngành LQC</t>
  </si>
  <si>
    <t>Quản trị chiến lược chuỗi cung ứng</t>
  </si>
  <si>
    <t>Quản trị kho hàng</t>
  </si>
  <si>
    <t>QT vận chuyển và tồn lưu các chất ô nhiễm trong môi trường</t>
  </si>
  <si>
    <t xml:space="preserve">Anh văn chuyên ngành ĐTV </t>
  </si>
  <si>
    <t>Tải trọng TĐ lên tàu và CTBDĐ2</t>
  </si>
  <si>
    <t>Vẽ kỹ thuật CĐ</t>
  </si>
  <si>
    <t>Tiêu chuẩn hàn TT và CT nổi</t>
  </si>
  <si>
    <t>Điện toán đám mây</t>
  </si>
  <si>
    <t>Các hệ cơ sở tri thức</t>
  </si>
  <si>
    <t>Thị giác máy tính</t>
  </si>
  <si>
    <t>Địa lý vận tải thủy nội địa</t>
  </si>
  <si>
    <t>18401CX</t>
  </si>
  <si>
    <t>18501C</t>
  </si>
  <si>
    <t>Tua bin khí</t>
  </si>
  <si>
    <t>16643X</t>
  </si>
  <si>
    <t>16440C</t>
  </si>
  <si>
    <t>16636X</t>
  </si>
  <si>
    <t>13313C</t>
  </si>
  <si>
    <t>Thiết kế mạch in</t>
  </si>
  <si>
    <t>15609C</t>
  </si>
  <si>
    <t>26207X</t>
  </si>
  <si>
    <t>18102H</t>
  </si>
  <si>
    <t>18201E</t>
  </si>
  <si>
    <t>11401E</t>
  </si>
  <si>
    <t xml:space="preserve">Pháp luật đại cương </t>
  </si>
  <si>
    <t>17102E</t>
  </si>
  <si>
    <t>18401E</t>
  </si>
  <si>
    <t>11101E</t>
  </si>
  <si>
    <t>28202E</t>
  </si>
  <si>
    <t>11305E</t>
  </si>
  <si>
    <t xml:space="preserve">An toàn lao động hàng hải </t>
  </si>
  <si>
    <t>11430X</t>
  </si>
  <si>
    <t>15111X</t>
  </si>
  <si>
    <t>28301X</t>
  </si>
  <si>
    <t>26205X</t>
  </si>
  <si>
    <t xml:space="preserve">Hóa vô cơ  </t>
  </si>
  <si>
    <t>26203X</t>
  </si>
  <si>
    <t>26206X1</t>
  </si>
  <si>
    <t>17202H</t>
  </si>
  <si>
    <t>18301E</t>
  </si>
  <si>
    <t>11110E</t>
  </si>
  <si>
    <t>26101E</t>
  </si>
  <si>
    <t>Môi trường &amp; BV môi trường</t>
  </si>
  <si>
    <t>20101E</t>
  </si>
  <si>
    <t xml:space="preserve">Thưc tập cơ khí </t>
  </si>
  <si>
    <t>17523XX</t>
  </si>
  <si>
    <t>Anh văn chuyên ngành KCĐ</t>
  </si>
  <si>
    <t>Thiết kế mạch tích hợp cỡ lớn</t>
  </si>
  <si>
    <t>12325X</t>
  </si>
  <si>
    <t>15619X2</t>
  </si>
  <si>
    <t>Bảo hiểm trong NT</t>
  </si>
  <si>
    <t>26212X</t>
  </si>
  <si>
    <t xml:space="preserve">Hóa hữu cơ </t>
  </si>
  <si>
    <t>26209X</t>
  </si>
  <si>
    <t>Trắc địa vệ tinh</t>
  </si>
  <si>
    <t>Cơ sở trắc địa công trình</t>
  </si>
  <si>
    <t>Địa chất đáy biển</t>
  </si>
  <si>
    <t>Quản lý dự án</t>
  </si>
  <si>
    <t>Thu nhận và phân tích các thông tin thời tiết trên tàu biển</t>
  </si>
  <si>
    <t>Các vấn đề PL về TB và thuyền bộ TB</t>
  </si>
  <si>
    <t>Công pháp và tư pháp quốc tế</t>
  </si>
  <si>
    <t>Luật hành chính Việt Nam</t>
  </si>
  <si>
    <t>Điều khiển máy phát điện đồng bộ</t>
  </si>
  <si>
    <t>Hệ thống truyền thông công nghiệp</t>
  </si>
  <si>
    <t>Điều khiển tự động</t>
  </si>
  <si>
    <t>Thực tập tốt nghiệp LQC</t>
  </si>
  <si>
    <t>Định vị và đo sâu biển</t>
  </si>
  <si>
    <t>Công trình biển di động</t>
  </si>
  <si>
    <t>Tổ chức &amp; quản lý thi công CTT</t>
  </si>
  <si>
    <t>Thiết kế hình học đường ôtô</t>
  </si>
  <si>
    <t>Thi công cơ bản ngành cầu đường</t>
  </si>
  <si>
    <t>Kỹ thuật lập trình C++</t>
  </si>
  <si>
    <t>Lập trình vi điều khiển</t>
  </si>
  <si>
    <t>Lập trình thiết bị di động</t>
  </si>
  <si>
    <t>Bảo mật cơ sở dữ liệu</t>
  </si>
  <si>
    <t>Mạng không dây và TT di động</t>
  </si>
  <si>
    <t>Nhiên liệu và dầu mỡ</t>
  </si>
  <si>
    <t>Máy nâng chuyển</t>
  </si>
  <si>
    <t>Gia công kỹ thuật số</t>
  </si>
  <si>
    <t>Kỹ thuật đo</t>
  </si>
  <si>
    <t>Phương pháp và tiến trình thiết kế</t>
  </si>
  <si>
    <t>Phương pháp phần tử hữu hạn</t>
  </si>
  <si>
    <t>Thiết kế và qui hoạch công trình cơ khí</t>
  </si>
  <si>
    <t>Hệ thống truyền động thủy lực và khí nén</t>
  </si>
  <si>
    <t>Kỹ thuật điều khiển tự động</t>
  </si>
  <si>
    <t>Matlab ứng dụng</t>
  </si>
  <si>
    <t>Cơ cấu chấp hành</t>
  </si>
  <si>
    <t>Lực cản tàu thủy</t>
  </si>
  <si>
    <t>Thiết bị đẩy và kết cấu tàu thủy</t>
  </si>
  <si>
    <t>Phương pháp tính trong đóng tàu</t>
  </si>
  <si>
    <t>Quản trị dự án đóng tàu</t>
  </si>
  <si>
    <t>Phân tích kinh tế &amp; lập dự án đóng tàu</t>
  </si>
  <si>
    <t>Kỹ năng Nghe hiểu 4</t>
  </si>
  <si>
    <t>Kỹ năng Nói 4</t>
  </si>
  <si>
    <t>Kỹ năng Đọc hiểu 4</t>
  </si>
  <si>
    <t>Kỹ năng Viết 4</t>
  </si>
  <si>
    <t>Kỹ năng tiếng Anh tổng hợp B1</t>
  </si>
  <si>
    <t>Tư duy phản biện</t>
  </si>
  <si>
    <t>11110H</t>
  </si>
  <si>
    <t>13328C</t>
  </si>
  <si>
    <t>15102H</t>
  </si>
  <si>
    <t>15304H</t>
  </si>
  <si>
    <t>Hàng hóa</t>
  </si>
  <si>
    <t>15306H</t>
  </si>
  <si>
    <t>Kinh tế vận chuyển</t>
  </si>
  <si>
    <t>28207H</t>
  </si>
  <si>
    <t>28209H</t>
  </si>
  <si>
    <t>28210H</t>
  </si>
  <si>
    <t>28108H</t>
  </si>
  <si>
    <t>15617H</t>
  </si>
  <si>
    <t>Tín dụng và tài trợ thương mại</t>
  </si>
  <si>
    <t>15815H</t>
  </si>
  <si>
    <t>Logistics và vận tải ĐPT</t>
  </si>
  <si>
    <t>16234H</t>
  </si>
  <si>
    <t>16441C</t>
  </si>
  <si>
    <t>22347H</t>
  </si>
  <si>
    <t>23127H</t>
  </si>
  <si>
    <t>Lý thuyết kết cấu tàu thủy</t>
  </si>
  <si>
    <t>25114H</t>
  </si>
  <si>
    <t>Anh văn 4</t>
  </si>
  <si>
    <t>11110X3</t>
  </si>
  <si>
    <t>18302XX</t>
  </si>
  <si>
    <t>Vẽ kỹ thuật cơ bản</t>
  </si>
  <si>
    <t>18401X2</t>
  </si>
  <si>
    <t>28307H</t>
  </si>
  <si>
    <t>22623P</t>
  </si>
  <si>
    <t>ƯDTH trong Chi tiết máy</t>
  </si>
  <si>
    <t>18101P</t>
  </si>
  <si>
    <t>16202P</t>
  </si>
  <si>
    <t>Cơ kết cấu</t>
  </si>
  <si>
    <t>18401P</t>
  </si>
  <si>
    <t>18102P</t>
  </si>
  <si>
    <t>18502P</t>
  </si>
  <si>
    <t>16302P</t>
  </si>
  <si>
    <t>Thủy lực</t>
  </si>
  <si>
    <t>17202P</t>
  </si>
  <si>
    <t>Tin học chuyên</t>
  </si>
  <si>
    <t>17102P</t>
  </si>
  <si>
    <t>25101P</t>
  </si>
  <si>
    <t>Tiếng Anh</t>
  </si>
  <si>
    <t>25201P</t>
  </si>
  <si>
    <t>Tiếng Anh chuyên</t>
  </si>
  <si>
    <t>Kinh doanh vận tải biển</t>
  </si>
  <si>
    <t>Kinh doanh cảng biển</t>
  </si>
  <si>
    <t>Nghiệp vụ khai thác tàu container</t>
  </si>
  <si>
    <t>Thực tập cơ sở ngành LHH</t>
  </si>
  <si>
    <t>Kiểm tra nhà nước cảng biển</t>
  </si>
  <si>
    <t>Kỹ thuật ghép nối máy tính</t>
  </si>
  <si>
    <t>Điều khiển quá trình trong nhà máy điện</t>
  </si>
  <si>
    <t>Thực tập chuyên ngành TĐH</t>
  </si>
  <si>
    <t>Thực tập Java</t>
  </si>
  <si>
    <t>Dao động kỹ thuật</t>
  </si>
  <si>
    <t>An toàn công nghiệp</t>
  </si>
  <si>
    <t>Thực tập chuyên ngành KCK</t>
  </si>
  <si>
    <t>Thực tập chuyên ngành CĐT</t>
  </si>
  <si>
    <t>Chòng chành và tính điều khiển TT</t>
  </si>
  <si>
    <t>Thiết bị đẩy tàu thủy 1</t>
  </si>
  <si>
    <t>Thiết bị đẩy tàu thủy 2</t>
  </si>
  <si>
    <t>Thiết bị tàu thủy 2</t>
  </si>
  <si>
    <t>15123C</t>
  </si>
  <si>
    <t>Phân tích hoạt động kinh tế trong KTB</t>
  </si>
  <si>
    <t>15126C</t>
  </si>
  <si>
    <t>Phân tích hoạt động kinh tế trong QKD</t>
  </si>
  <si>
    <t>15127C</t>
  </si>
  <si>
    <t>15641H</t>
  </si>
  <si>
    <t>28109A</t>
  </si>
  <si>
    <t>Quản lý khai thác cảng &amp; đường thủy</t>
  </si>
  <si>
    <t>Trí tuệ nhân tạo &amp; hệ chuyên gia</t>
  </si>
  <si>
    <t>Máy lạnh &amp; thiết bị trao đổi nhiệt</t>
  </si>
  <si>
    <t>Nhận thức an ninh</t>
  </si>
  <si>
    <t>Thực tập chuyên ngành kỹ thuật MT</t>
  </si>
  <si>
    <t>Điều khiển số và ứng dụng</t>
  </si>
  <si>
    <t>15113H</t>
  </si>
  <si>
    <t>Tiếng Anh chuyên ngành MTT</t>
  </si>
  <si>
    <t>Kỹ thuật bảo đảm ATHH</t>
  </si>
  <si>
    <t>Chuyên đề: mạng truyền thông TT</t>
  </si>
  <si>
    <t>Quản lý và đánh giá CLSP</t>
  </si>
  <si>
    <t>28302A</t>
  </si>
  <si>
    <t>Ngữ pháp học tiếng Anh</t>
  </si>
  <si>
    <t>Lý thuyết ô tô</t>
  </si>
  <si>
    <t>Kỹ năng Viết thư tín thương mại</t>
  </si>
  <si>
    <t>Kỹ thuật lạnh cơ sở</t>
  </si>
  <si>
    <t>Kỹ năng giao tiếp thương mại</t>
  </si>
  <si>
    <t>15609A</t>
  </si>
  <si>
    <t>FMS &amp; CIM</t>
  </si>
  <si>
    <t>Ngữ âm học và âm vị học TA</t>
  </si>
  <si>
    <t>13491C</t>
  </si>
  <si>
    <t>Bảo vệ hệ thống điện 1</t>
  </si>
  <si>
    <t>PLC và mạng truyền thông CN</t>
  </si>
  <si>
    <t>13352C</t>
  </si>
  <si>
    <t>Lịch sử kiến trúc</t>
  </si>
  <si>
    <t>Luật Hình sự và Luật tố tụng hình sự VN</t>
  </si>
  <si>
    <t>Mỹ thuật 1</t>
  </si>
  <si>
    <t>Bơm, quạt, máy nén</t>
  </si>
  <si>
    <t>Hình họa trong kiến trúc</t>
  </si>
  <si>
    <t>15802H</t>
  </si>
  <si>
    <t>Tổng quan về logistics</t>
  </si>
  <si>
    <t>15103H</t>
  </si>
  <si>
    <t>15302H</t>
  </si>
  <si>
    <t>15113E</t>
  </si>
  <si>
    <t>Nhà máy điện và trạm biến áp</t>
  </si>
  <si>
    <t>13490C</t>
  </si>
  <si>
    <t>Điều khiển và vận hành hệ thống điện 1</t>
  </si>
  <si>
    <t>Thiết bị cơ khí trên boong</t>
  </si>
  <si>
    <t>15601A</t>
  </si>
  <si>
    <t>Chi tiết máy</t>
  </si>
  <si>
    <t>Kiểm định và chẩn đoán ô tô</t>
  </si>
  <si>
    <t>Các vấn đề pháp lý về bắt giữ tàu</t>
  </si>
  <si>
    <t>Luật Lao động Việt Nam</t>
  </si>
  <si>
    <t>Kỹ thuật điện cao áp</t>
  </si>
  <si>
    <t>16426C</t>
  </si>
  <si>
    <t>Nồi hơi</t>
  </si>
  <si>
    <t>Phần tử tự động trong hệ thống điện</t>
  </si>
  <si>
    <t>Dẫn luận ngôn ngữ học</t>
  </si>
  <si>
    <t>Hóa vô cơ 1</t>
  </si>
  <si>
    <t>Chuyên đề công trình nhỏ</t>
  </si>
  <si>
    <t>Thiết kế và quản lý đường thủy</t>
  </si>
  <si>
    <t>Lý thuyết phao 2</t>
  </si>
  <si>
    <t>Cơ sở kiến trúc</t>
  </si>
  <si>
    <t>15605H</t>
  </si>
  <si>
    <t>15609H</t>
  </si>
  <si>
    <t>15624H</t>
  </si>
  <si>
    <t>15307H</t>
  </si>
  <si>
    <t>15309H</t>
  </si>
  <si>
    <t>28109H</t>
  </si>
  <si>
    <t>15110H</t>
  </si>
  <si>
    <t>15608A</t>
  </si>
  <si>
    <t>Xe chuyên dụng</t>
  </si>
  <si>
    <t>15813A</t>
  </si>
  <si>
    <t>Vật liệu nhiệt-lạnh</t>
  </si>
  <si>
    <t>13358C</t>
  </si>
  <si>
    <t>Hệ thống cung cấp điện</t>
  </si>
  <si>
    <t>28110C</t>
  </si>
  <si>
    <t>Đồ gá</t>
  </si>
  <si>
    <t>Mô phỏng số và ĐK các hệ động lực</t>
  </si>
  <si>
    <t>Chuyên đề cầu đường</t>
  </si>
  <si>
    <t>Thương mại điện tử</t>
  </si>
  <si>
    <t>Hệ thống đo lường thông minh</t>
  </si>
  <si>
    <t>Lý thuyết mã</t>
  </si>
  <si>
    <t>Cảm biến và xử lý tín hiệu</t>
  </si>
  <si>
    <t>Kỹ thuật ATGT hàng hải</t>
  </si>
  <si>
    <t>Ma sát, mòn và bôi trơn</t>
  </si>
  <si>
    <t>Kiểm toán môi trường</t>
  </si>
  <si>
    <t>16643C</t>
  </si>
  <si>
    <t>Kiến trúc công nghiệp CTT</t>
  </si>
  <si>
    <t>Luồng tàu và Khu nươc của cảng</t>
  </si>
  <si>
    <t>Giao diện máy tính và truyền thông</t>
  </si>
  <si>
    <t>Công nghệ chế tạo</t>
  </si>
  <si>
    <t>15211H</t>
  </si>
  <si>
    <t>Công trình thủy công trong nhà máy đóng tàu</t>
  </si>
  <si>
    <t>Hệ phân tán</t>
  </si>
  <si>
    <t>Công nghệ tạo hình ô tô</t>
  </si>
  <si>
    <t>Thiết bị xếp dỡ trên tàu thủy</t>
  </si>
  <si>
    <t>Chấn động và độ ồn tàu thủy</t>
  </si>
  <si>
    <t>Tiếng Anh chuyên ngành KT cơ khí</t>
  </si>
  <si>
    <t>Kinh tế học</t>
  </si>
  <si>
    <t>Tổ chức công tác kế toán</t>
  </si>
  <si>
    <t>17203H</t>
  </si>
  <si>
    <t>18122H</t>
  </si>
  <si>
    <t>13410H</t>
  </si>
  <si>
    <t>18101H</t>
  </si>
  <si>
    <t>17904C</t>
  </si>
  <si>
    <t>17407C</t>
  </si>
  <si>
    <t>25301X</t>
  </si>
  <si>
    <t>25302X</t>
  </si>
  <si>
    <t>13329C</t>
  </si>
  <si>
    <t>Tiểu án tốt nghiệp</t>
  </si>
  <si>
    <t>401C1</t>
  </si>
  <si>
    <t>403C1</t>
  </si>
  <si>
    <r>
      <rPr>
        <sz val="10"/>
        <color indexed="8"/>
        <rFont val="Times New Roman"/>
        <family val="1"/>
      </rPr>
      <t>TRƯỜNG ĐH HÀNG HẢI VIỆT NAM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PHÒNG ĐÀO TẠO</t>
    </r>
  </si>
  <si>
    <r>
      <t xml:space="preserve">DANH SÁCH CÁC PHÒNG HỌC SỬ DỤNG CHO HỆ ĐH, CĐ CHÍNH QUY
</t>
    </r>
    <r>
      <rPr>
        <b/>
        <sz val="10"/>
        <color indexed="8"/>
        <rFont val="Times New Roman"/>
        <family val="1"/>
      </rPr>
      <t>HỌC KỲ II - NĂM HỌC 2015-2016 (25/01/2016-29/05/2016)</t>
    </r>
  </si>
  <si>
    <r>
      <rPr>
        <b/>
        <sz val="12"/>
        <color indexed="8"/>
        <rFont val="Times New Roman"/>
        <family val="1"/>
      </rPr>
      <t xml:space="preserve">                Kính gửi: Phòng Quản trị thiết bị.</t>
    </r>
    <r>
      <rPr>
        <sz val="12"/>
        <color indexed="8"/>
        <rFont val="Times New Roman"/>
        <family val="1"/>
      </rPr>
      <t xml:space="preserve">
        Phòng Đào tạo sử dụng các phòng học thống kê dưới đây cho học kỳ I.B từ 25/01/2016 đến 29/05/2016. Nếu có việc chuyển đổi mục đích sử dụng phòng học đề nghị Phòng QTTB thông báo cho Phòng Đào tạo trước ít nhất 3 tuần.
        </t>
    </r>
    <r>
      <rPr>
        <b/>
        <sz val="12"/>
        <color indexed="8"/>
        <rFont val="Times New Roman"/>
        <family val="1"/>
      </rPr>
      <t>Trân trọng cảm ơn.</t>
    </r>
  </si>
  <si>
    <t>Số bàn</t>
  </si>
  <si>
    <t>Sức chứa</t>
  </si>
  <si>
    <t>Máy chiếu</t>
  </si>
  <si>
    <t>Ghi chú</t>
  </si>
  <si>
    <t>Tòa nhà</t>
  </si>
  <si>
    <t>I. Nhà A2</t>
  </si>
  <si>
    <t>8 phòng</t>
  </si>
  <si>
    <t>x</t>
  </si>
  <si>
    <t>A2</t>
  </si>
  <si>
    <t>307A</t>
  </si>
  <si>
    <t>307B</t>
  </si>
  <si>
    <t>308A</t>
  </si>
  <si>
    <t>308B</t>
  </si>
  <si>
    <t>II. Nhà A3</t>
  </si>
  <si>
    <t>14 phòng</t>
  </si>
  <si>
    <t>A3</t>
  </si>
  <si>
    <t>III. Nhà A4</t>
  </si>
  <si>
    <t>16 phòng</t>
  </si>
  <si>
    <t>A4</t>
  </si>
  <si>
    <t>CL cao</t>
  </si>
  <si>
    <t>III. Nhà A5</t>
  </si>
  <si>
    <t>A5</t>
  </si>
  <si>
    <t>V. Nhà B3</t>
  </si>
  <si>
    <t>B3</t>
  </si>
  <si>
    <t>VI. Nhà B4</t>
  </si>
  <si>
    <t>12 phòng</t>
  </si>
  <si>
    <t>B4</t>
  </si>
  <si>
    <t>VII. Nhà B5</t>
  </si>
  <si>
    <t>32 phòng</t>
  </si>
  <si>
    <t>B5</t>
  </si>
  <si>
    <t>VIII. Nhà C1</t>
  </si>
  <si>
    <t>48 phòng</t>
  </si>
  <si>
    <t>50 phòng</t>
  </si>
  <si>
    <t>C1</t>
  </si>
  <si>
    <t>IX. Nhà C2</t>
  </si>
  <si>
    <t>44 phòng</t>
  </si>
  <si>
    <t>C2</t>
  </si>
  <si>
    <t>Tổng cộng</t>
  </si>
  <si>
    <t>C52</t>
  </si>
  <si>
    <r>
      <t xml:space="preserve">
</t>
    </r>
    <r>
      <rPr>
        <b/>
        <sz val="12"/>
        <color indexed="8"/>
        <rFont val="Times New Roman"/>
        <family val="1"/>
      </rPr>
      <t>PHÒNG QUẢN TRỊ THIẾT BỊ</t>
    </r>
  </si>
  <si>
    <r>
      <rPr>
        <i/>
        <sz val="12"/>
        <color indexed="8"/>
        <rFont val="Times New Roman"/>
        <family val="1"/>
      </rPr>
      <t>Hải Phòng, ngày 15 tháng 11 năm 2015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PHÒNG ĐÀO TẠO</t>
    </r>
  </si>
  <si>
    <t>Sân C10</t>
  </si>
  <si>
    <r>
      <rPr>
        <sz val="12"/>
        <rFont val="Times New Roman"/>
        <family val="1"/>
      </rPr>
      <t xml:space="preserve">* Danh sách sắp xếp theo: </t>
    </r>
    <r>
      <rPr>
        <b/>
        <sz val="12"/>
        <rFont val="Times New Roman"/>
        <family val="1"/>
      </rPr>
      <t>Mã bộ môn-&gt;Thời gian thi</t>
    </r>
  </si>
  <si>
    <t>XV. IMET</t>
  </si>
  <si>
    <t>18102</t>
  </si>
  <si>
    <t>18401</t>
  </si>
  <si>
    <t>18201</t>
  </si>
  <si>
    <t>Hóa học đại cương</t>
  </si>
  <si>
    <t>18503</t>
  </si>
  <si>
    <t>11106</t>
  </si>
  <si>
    <t>11206</t>
  </si>
  <si>
    <t>11215</t>
  </si>
  <si>
    <t>19109</t>
  </si>
  <si>
    <t>13348X</t>
  </si>
  <si>
    <t>23128X</t>
  </si>
  <si>
    <t>Hệ thống tự động tàu thủy</t>
  </si>
  <si>
    <t>12106</t>
  </si>
  <si>
    <t>19106</t>
  </si>
  <si>
    <t>11301</t>
  </si>
  <si>
    <t>Kết cấu tàu thủy và CTBDĐ</t>
  </si>
  <si>
    <t>13350X1</t>
  </si>
  <si>
    <t>Thực tập kỹ thuật</t>
  </si>
  <si>
    <t>Máy phụ tổng hợp</t>
  </si>
  <si>
    <t>Động lực tổng hợp</t>
  </si>
  <si>
    <t>24301</t>
  </si>
  <si>
    <t>17102</t>
  </si>
  <si>
    <t>25111</t>
  </si>
  <si>
    <t>Anh văn 2</t>
  </si>
  <si>
    <t>12213C</t>
  </si>
  <si>
    <t>12212C</t>
  </si>
  <si>
    <t>11109</t>
  </si>
  <si>
    <t>Lý thuyết động cơ đốt trong</t>
  </si>
  <si>
    <t>Phân tích báo cáo tài chính</t>
  </si>
  <si>
    <t>25114</t>
  </si>
  <si>
    <t>Nghiệp vụ Marketing</t>
  </si>
  <si>
    <t>Quản lý các lĩnh vực cơ bản trong doanh nghiệp</t>
  </si>
  <si>
    <t>Giám định hàng hải</t>
  </si>
  <si>
    <t>Các sự cố và tai nạn hàng hải</t>
  </si>
  <si>
    <t>PL quốc tế về ATHH và PN ô nhiễm biển</t>
  </si>
  <si>
    <t>Bảo hiểm thân tàu biển</t>
  </si>
  <si>
    <t>Tập quán thương mại quốc tế</t>
  </si>
  <si>
    <t>Tính toán phân bổ tổn thất chung</t>
  </si>
  <si>
    <t>Giám định tổn thất hàng hải</t>
  </si>
  <si>
    <t>Luật biển Việt Nam</t>
  </si>
  <si>
    <t>Giới hạn trách nhiệm dân sự trong HH</t>
  </si>
  <si>
    <t>Quản lý rủi ro hàng hải</t>
  </si>
  <si>
    <t>Pháp luật quốc tế về lao động hàng hải</t>
  </si>
  <si>
    <t>Tổ chức và quản lý sản xuất</t>
  </si>
  <si>
    <t>Lắp ráp hệ động lực tàu thủy</t>
  </si>
  <si>
    <t>12505C</t>
  </si>
  <si>
    <t>12506C</t>
  </si>
  <si>
    <t>Truyền động điện tàu thuỷ 3</t>
  </si>
  <si>
    <t>Hệ thống tự động tàu thuỷ 3</t>
  </si>
  <si>
    <t>Trạm phát điện tàu thuỷ 3</t>
  </si>
  <si>
    <t>Tổ chức và quy hoạch viễn thông</t>
  </si>
  <si>
    <t>BV rơ le &amp; TĐH trong HT cung cấp điện</t>
  </si>
  <si>
    <t>Thiết kế hệ thống tự động hóa</t>
  </si>
  <si>
    <t>ĐK vector máy điện xoay chiều 3 pha</t>
  </si>
  <si>
    <t>Thiết kế hệ thống nhúng</t>
  </si>
  <si>
    <t>Tự động hóa các máy công nghiệp</t>
  </si>
  <si>
    <t>Các bộ biến đổi công suất</t>
  </si>
  <si>
    <t>13404H</t>
  </si>
  <si>
    <t>LT điều khiển tự động</t>
  </si>
  <si>
    <t>13450H</t>
  </si>
  <si>
    <t>Lý thuyết mạch</t>
  </si>
  <si>
    <t>13495C</t>
  </si>
  <si>
    <t>Thực tập tốt nghiệp TĐH</t>
  </si>
  <si>
    <t>Bảo vệ hệ thống điện 2</t>
  </si>
  <si>
    <t>Điều khiển và vận hành hệ thống điện 2</t>
  </si>
  <si>
    <t>15111H</t>
  </si>
  <si>
    <t>15124H</t>
  </si>
  <si>
    <t>Phân tích HĐKT ngành KTN</t>
  </si>
  <si>
    <t>Kinh tế vận chuyển đường thủy nội địa</t>
  </si>
  <si>
    <t>15303H</t>
  </si>
  <si>
    <t>15308H</t>
  </si>
  <si>
    <t>15310H</t>
  </si>
  <si>
    <t>15603E</t>
  </si>
  <si>
    <t>Kỹ thuật nghiệp vụ ngoại thương</t>
  </si>
  <si>
    <t>15606H</t>
  </si>
  <si>
    <t>15608E</t>
  </si>
  <si>
    <t>15617E</t>
  </si>
  <si>
    <t>15619H</t>
  </si>
  <si>
    <t>Kế hoạch KD trong thương mại quốc tế</t>
  </si>
  <si>
    <t>Môi trường kinh doanh quốc tế</t>
  </si>
  <si>
    <t>15630H</t>
  </si>
  <si>
    <t>15642H</t>
  </si>
  <si>
    <t>Kinh doanh dịch vụ logistics</t>
  </si>
  <si>
    <t>Logistics và chuỗi cung ứng</t>
  </si>
  <si>
    <t>Trắc địa công trình biển</t>
  </si>
  <si>
    <t>Ứng dụng GIS trong KTATHH</t>
  </si>
  <si>
    <t>Thi công công trình BĐ ATHH</t>
  </si>
  <si>
    <t>CĐ: Tính toán kế cấu công trình</t>
  </si>
  <si>
    <t>CĐ: Biện pháp KT TC hạng mục CT</t>
  </si>
  <si>
    <t>CĐ: Lập dự toán một hạng mục CT</t>
  </si>
  <si>
    <t>Tổ chức quản lý thi công đường</t>
  </si>
  <si>
    <t>Sửa chữa bảo dưỡng đường</t>
  </si>
  <si>
    <t>Xây dựng cầu</t>
  </si>
  <si>
    <t>Khảo sát đường ô tô</t>
  </si>
  <si>
    <t>Mỹ thuật 2</t>
  </si>
  <si>
    <t>Tin học ƯD trong thiết kế kiến trúc</t>
  </si>
  <si>
    <t>Chuyên đề nhà ở trung bình, KTX</t>
  </si>
  <si>
    <t>Mỹ học</t>
  </si>
  <si>
    <t>17206H</t>
  </si>
  <si>
    <t>Xử lý ảnh công nghiệp</t>
  </si>
  <si>
    <t>17227H</t>
  </si>
  <si>
    <t>NL các ngôn ngữ lập trình</t>
  </si>
  <si>
    <t>17302H</t>
  </si>
  <si>
    <t>17304H</t>
  </si>
  <si>
    <t>17326H</t>
  </si>
  <si>
    <t>17401H</t>
  </si>
  <si>
    <t>Kiến trúc và thiết kế phần mềm</t>
  </si>
  <si>
    <t>Kiểm thử và đảm bảo chất lượng phần mềm</t>
  </si>
  <si>
    <t>Tương tác người-máy</t>
  </si>
  <si>
    <t>Hệ thống quy hoạch nguồn lực DN</t>
  </si>
  <si>
    <t>Yêu cầu phần mềm</t>
  </si>
  <si>
    <t>An ninh mạng</t>
  </si>
  <si>
    <t>Truyền thông đa phương tiện</t>
  </si>
  <si>
    <t>18117H</t>
  </si>
  <si>
    <t>Hàm BP và BĐ Laplace</t>
  </si>
  <si>
    <t>Quản lý vận tải</t>
  </si>
  <si>
    <t>Xe hai bánh và ba bánh</t>
  </si>
  <si>
    <t>Tính toán thiết kế ô tô 1</t>
  </si>
  <si>
    <t>Kết cấu ô tô</t>
  </si>
  <si>
    <t>Kết cấu động cơ đốt trong</t>
  </si>
  <si>
    <t>Hệ thống đường ống</t>
  </si>
  <si>
    <t>Hệ thống điều hòa không khí</t>
  </si>
  <si>
    <t>Hệ thống điều hòa không khí ô tô</t>
  </si>
  <si>
    <t>Công nghệ chế tạo cơ khí</t>
  </si>
  <si>
    <t>CAD - CAM và CNC</t>
  </si>
  <si>
    <t>Thiết kế sản phẩm với CAD</t>
  </si>
  <si>
    <t>Tin học ứng dụng trong kỹ thuật CK</t>
  </si>
  <si>
    <t>Hệ thống điều khiển bằng khí nén</t>
  </si>
  <si>
    <t>Hệ thống truyền động thủy khí</t>
  </si>
  <si>
    <t>Kỹ thuật Rôbốt</t>
  </si>
  <si>
    <t>Hệ thống cơ điện tử</t>
  </si>
  <si>
    <t>Kỹ thuật lập trình PLC và ứng dụng</t>
  </si>
  <si>
    <t>Đặc điểm thiết kế tàu cao tốc</t>
  </si>
  <si>
    <t>KHQL và công ước quốc tế trong đóng tàu</t>
  </si>
  <si>
    <t>Thiết bị tàu thủy 1</t>
  </si>
  <si>
    <t>Đặc điểm thiết kế thiết bị lặn</t>
  </si>
  <si>
    <t>Lực cản và thiết bị đẩy tàu thủy</t>
  </si>
  <si>
    <t>Thiết kế xưởng và nhà máy ĐT</t>
  </si>
  <si>
    <t>Công nghệ đóng tàu cỡ nhỏ bằng vật liệu mới</t>
  </si>
  <si>
    <t>Công nghệ đóng tàu và CTBDĐ2</t>
  </si>
  <si>
    <t>Biên dich thương mại</t>
  </si>
  <si>
    <t>Từ vựng học tiếng Anh</t>
  </si>
  <si>
    <t>Văn hóa văn minh Anh Mỹ</t>
  </si>
  <si>
    <t>Giao thoa văn hoá</t>
  </si>
  <si>
    <t>Tiếng Anh giao tiếp 1</t>
  </si>
  <si>
    <t>Tiếng Anh giao tiếp 2</t>
  </si>
  <si>
    <t>Anh văn chuyên ngành KTATHH</t>
  </si>
  <si>
    <t>Tiếng Anh chuyên ngành Logistics</t>
  </si>
  <si>
    <t>Tiếng Anh chuyên ngành Marketing</t>
  </si>
  <si>
    <t>Các quá trình hóa lý tăng cường</t>
  </si>
  <si>
    <t>Sử dụng năng lượng tiết kiệm và hiệu quả</t>
  </si>
  <si>
    <t>An toàn lao động và VSCN</t>
  </si>
  <si>
    <t>Hóa vô cơ 2</t>
  </si>
  <si>
    <t>Hóa hữu cơ 2</t>
  </si>
  <si>
    <t>28301H</t>
  </si>
  <si>
    <t>11202E</t>
  </si>
  <si>
    <t>11207E</t>
  </si>
  <si>
    <t>Máy VTĐ hàng hải 2</t>
  </si>
  <si>
    <t>11403E</t>
  </si>
  <si>
    <t>12105E</t>
  </si>
  <si>
    <t>12107E</t>
  </si>
  <si>
    <t>Tin học chuyên ngành MKT</t>
  </si>
  <si>
    <t>12112E</t>
  </si>
  <si>
    <t>12204E</t>
  </si>
  <si>
    <t>12401E</t>
  </si>
  <si>
    <t>22502E</t>
  </si>
  <si>
    <t>23307E</t>
  </si>
  <si>
    <t>22621E</t>
  </si>
  <si>
    <t>12108E</t>
  </si>
  <si>
    <t>Trang trí hệ động lực TT</t>
  </si>
  <si>
    <t>12202E</t>
  </si>
  <si>
    <t>13476E</t>
  </si>
  <si>
    <t>11105E</t>
  </si>
  <si>
    <t>11113E</t>
  </si>
  <si>
    <t>11204E</t>
  </si>
  <si>
    <t>11102E</t>
  </si>
  <si>
    <t>Thủy nghiệp Thông hiệu 2</t>
  </si>
  <si>
    <t>11104E</t>
  </si>
  <si>
    <t>Trang TB cứu sinh trên tàu thủy</t>
  </si>
  <si>
    <t>11107E</t>
  </si>
  <si>
    <t>11108E</t>
  </si>
  <si>
    <t>ổn định tàu 1</t>
  </si>
  <si>
    <t>16212X1</t>
  </si>
  <si>
    <t>16220X1</t>
  </si>
  <si>
    <t>18201P</t>
  </si>
  <si>
    <t>Vật lý</t>
  </si>
  <si>
    <t>22621P</t>
  </si>
  <si>
    <t>ƯDTH trong Nguyên lý máy</t>
  </si>
  <si>
    <t>Đồ án tốt nghiệp LQC</t>
  </si>
  <si>
    <t>Đồ án tốt nghiệp KTB</t>
  </si>
  <si>
    <t>Đồ án tốt nghiệp KTN</t>
  </si>
  <si>
    <t>Đồ án tốt nghiệp QKD</t>
  </si>
  <si>
    <t>Đồ án tốt nghiệp QKT</t>
  </si>
  <si>
    <t>16309X</t>
  </si>
  <si>
    <t>16219X</t>
  </si>
  <si>
    <t>16507X</t>
  </si>
  <si>
    <t>16518X2</t>
  </si>
  <si>
    <t>16506X</t>
  </si>
  <si>
    <t>Khí tượng - Hải dương (N09)</t>
  </si>
  <si>
    <t>Ổn định tàu 2 (N09)</t>
  </si>
  <si>
    <t>Máy vô tuyến điện hàng hải 1 (N09)</t>
  </si>
  <si>
    <t>Xử lý các tình huống KC trên biển (N09)</t>
  </si>
  <si>
    <t>Thực tập thủy thủ (N09)</t>
  </si>
  <si>
    <t>Thiết bị và kỹ thuật đo (N09)</t>
  </si>
  <si>
    <t>Tin học văn phòng (N09)</t>
  </si>
  <si>
    <t>Giải tích (N09)</t>
  </si>
  <si>
    <t>Vật lý 1 (N09)</t>
  </si>
  <si>
    <t>Cơ lý thuyết 1 (N09)</t>
  </si>
  <si>
    <t>Sức bền vật liệu 2 (N09)</t>
  </si>
  <si>
    <t>Nguyên lý CB của CNMLN 1 (N09)</t>
  </si>
  <si>
    <t>Nguyên lý CB của CNMLN 2 (N09)</t>
  </si>
  <si>
    <t>Quân sự chung và chiến thuật, KT bắn súng AK (N09)</t>
  </si>
  <si>
    <t>Anh văn 1 (N09)</t>
  </si>
  <si>
    <t>Anh văn 4 (N09)</t>
  </si>
  <si>
    <t>11110</t>
  </si>
  <si>
    <t>Đại cương hàng hải (N09)</t>
  </si>
  <si>
    <t>18301</t>
  </si>
  <si>
    <t>Hình họa (N09)</t>
  </si>
  <si>
    <t>26101</t>
  </si>
  <si>
    <t>Môi trường và bảo vệ môi trường (N09)</t>
  </si>
  <si>
    <t>07h30</t>
  </si>
  <si>
    <t>Đổi ca 1 cho 13</t>
  </si>
  <si>
    <t>Đổi ca 2 cho 14</t>
  </si>
  <si>
    <t>Số SV</t>
  </si>
  <si>
    <t>Ky hieu</t>
  </si>
  <si>
    <t>Ten mon</t>
  </si>
  <si>
    <t>16501X1</t>
  </si>
  <si>
    <t>13127X</t>
  </si>
  <si>
    <t>13125X</t>
  </si>
  <si>
    <t>13251X</t>
  </si>
  <si>
    <t>15129x</t>
  </si>
  <si>
    <t>13126X</t>
  </si>
  <si>
    <t>Thực tập chuyên ngành MTT</t>
  </si>
  <si>
    <t>13121X</t>
  </si>
  <si>
    <t>13122X</t>
  </si>
  <si>
    <t>13128X</t>
  </si>
  <si>
    <t>15143X</t>
  </si>
  <si>
    <t>Đồ án tốt nghiệp VTT</t>
  </si>
  <si>
    <t>Thi TN nhóm môn Cơ sở ngành</t>
  </si>
  <si>
    <t>Thi TN nhóm môn Chuyên ngành</t>
  </si>
  <si>
    <t>Đồ án tốt nghiệp DKT</t>
  </si>
  <si>
    <t>Anh văn chuyên ngành MKT</t>
  </si>
  <si>
    <t>13129X</t>
  </si>
  <si>
    <t>15341H</t>
  </si>
  <si>
    <t>15305E</t>
  </si>
  <si>
    <t>Ngoại ngữ 2- A1 (tiếng Nhật)</t>
  </si>
  <si>
    <t>15124X</t>
  </si>
  <si>
    <t>15123X</t>
  </si>
  <si>
    <t>15126X</t>
  </si>
  <si>
    <t>15127X</t>
  </si>
  <si>
    <t>16161X</t>
  </si>
  <si>
    <t>13161X</t>
  </si>
  <si>
    <t>13202X</t>
  </si>
  <si>
    <t>Cơ sở văn hóa Việt Nam</t>
  </si>
  <si>
    <t>Tiếng Việt 1</t>
  </si>
  <si>
    <t>Tiếng Việt 2</t>
  </si>
  <si>
    <t>115310X1</t>
  </si>
  <si>
    <t>15310X1</t>
  </si>
  <si>
    <t>Pháp luật vận tải thủy nội địa</t>
  </si>
  <si>
    <t>Bảo hiểm trong vận tải thủy nội địa</t>
  </si>
  <si>
    <t>Giao nhận trong vận tải</t>
  </si>
  <si>
    <t>Lý thuyết sáng tác kiến trúc</t>
  </si>
  <si>
    <t>Hệ thống kỹ thuật công trình đô thị</t>
  </si>
  <si>
    <t>Nguyên lý kiến trúc cảnh quan</t>
  </si>
  <si>
    <t>Bảo tồn di sản kiến trúc</t>
  </si>
  <si>
    <t>Chuyên đề công trình thể thao</t>
  </si>
  <si>
    <t>Chuyên đề nhà ở cao tầng</t>
  </si>
  <si>
    <t>Thiết kế nhanh 1</t>
  </si>
  <si>
    <t>Kết cấu công trình</t>
  </si>
  <si>
    <t>Kỹ thuật thi công công trình</t>
  </si>
  <si>
    <t>Điêu khắc và tạo hình kiến trúc</t>
  </si>
  <si>
    <t>Chuyên đề công trình văn hóa</t>
  </si>
  <si>
    <t>Chuyên đề nhà công nghiệp</t>
  </si>
  <si>
    <t>Thiết kế nhanh 2</t>
  </si>
  <si>
    <t>Xã hội học</t>
  </si>
  <si>
    <t>Nhà cao tầng</t>
  </si>
  <si>
    <t>Sinh thái và quy hoạch môi trường đô thị</t>
  </si>
  <si>
    <t>Chuyên đề Trung tâm TM và Dịch vụ</t>
  </si>
  <si>
    <t>Chuyên đề trường học</t>
  </si>
  <si>
    <t>Thực tập vẽ ghi</t>
  </si>
  <si>
    <t>Thực tập tham quan kiến trúc</t>
  </si>
  <si>
    <t>Đồ án tổng hợp</t>
  </si>
  <si>
    <t>Quy hoạch đô thị</t>
  </si>
  <si>
    <t>Thiết kế nội thất và trang TB công trình</t>
  </si>
  <si>
    <t>CĐ rạp chiếu phim, thư viện, bảo tàng</t>
  </si>
  <si>
    <t>Kiến trúc công cộng</t>
  </si>
  <si>
    <t>CĐ bảo tồn di sản kiến trúc</t>
  </si>
  <si>
    <t>CĐ thiết kế KT bền vững, KT xanh</t>
  </si>
  <si>
    <t>CĐ nhà biệt thự nghỉ dưỡng, KS</t>
  </si>
  <si>
    <t>Hóa lý 3</t>
  </si>
  <si>
    <t>Hóa lý 4</t>
  </si>
  <si>
    <t>Các PP phân bằng công cụ</t>
  </si>
  <si>
    <t>Quá trình và thiết bị CN hóa học 1</t>
  </si>
  <si>
    <t>Quá trình và thiết bị CN hóa học 2</t>
  </si>
  <si>
    <t>Quá trình và thiết bị CN hóa học 3</t>
  </si>
  <si>
    <t>Tồn trữ và VC sản phẩm dầu khí</t>
  </si>
  <si>
    <t>Các PP phân tích hiện đại</t>
  </si>
  <si>
    <t>Tổng hợp hữu cơ</t>
  </si>
  <si>
    <t>Hóa học dầu mỏ và khí</t>
  </si>
  <si>
    <t>Công nghệ chế biến dầu mỏ</t>
  </si>
  <si>
    <t>CN chế biến khí TN và khí đồng hành</t>
  </si>
  <si>
    <t>Công nghệ tổng hợp hóa dầu</t>
  </si>
  <si>
    <t>Tổng hợp các hợp chất trung gian</t>
  </si>
  <si>
    <t>TB phản ứng trong CN lọc hóa dầu</t>
  </si>
  <si>
    <t>SP dầu mỏ và phụ gia SP dầu mỏ</t>
  </si>
  <si>
    <t>Xúc tác trong CN hóa dầu</t>
  </si>
  <si>
    <t>Kinh tế dầu khí</t>
  </si>
  <si>
    <t>Hóa học polime</t>
  </si>
  <si>
    <t>Nhiên liệu sạch</t>
  </si>
  <si>
    <t>Công nghệ hóa dầu</t>
  </si>
  <si>
    <t>Xúc tác zeolit trong hóa dầu</t>
  </si>
  <si>
    <t>Anh văn chuyên ngành KTHD</t>
  </si>
  <si>
    <t>PNĐV trong Tầm nhìn xa bị hạn chế</t>
  </si>
  <si>
    <t>Khai thác sử dụng hiệu quả radar HH</t>
  </si>
  <si>
    <t>Lập kế hoạch chuyến đi</t>
  </si>
  <si>
    <t>Thực tập chuyên ngành LHH</t>
  </si>
  <si>
    <t>Thực tập tốt nghiệp LBH</t>
  </si>
  <si>
    <t>11401H</t>
  </si>
  <si>
    <t>Quản lý an toàn và an ninh hàng hải</t>
  </si>
  <si>
    <t>Tranh chấp hàng hải</t>
  </si>
  <si>
    <t>Bảo hiểm trách nhiệm DS chủ tàu</t>
  </si>
  <si>
    <t>Pháp luật về hợp đồng HĐ trong HH</t>
  </si>
  <si>
    <t>Khía cạnh PL trong hoạt động DVHH</t>
  </si>
  <si>
    <t>Bộ Luật Hàng hải Việt Nam</t>
  </si>
  <si>
    <t>Công tác bồi thường tổn thất trong BHHH</t>
  </si>
  <si>
    <t>Bảo hiểm hàng hóa VC bằng đường biển</t>
  </si>
  <si>
    <t>Bảo hiểm tai nạn thuyền viên</t>
  </si>
  <si>
    <t>PL quốc tế về VCHH bằng đường biển</t>
  </si>
  <si>
    <t>Thiết bị hệ thống ĐL TT</t>
  </si>
  <si>
    <t>Thiết kế hệ thống ĐL TT</t>
  </si>
  <si>
    <t>Công nghệ hệ thống ĐL TT</t>
  </si>
  <si>
    <t>13101E</t>
  </si>
  <si>
    <t>13102H</t>
  </si>
  <si>
    <t>13114E</t>
  </si>
  <si>
    <t>13117H</t>
  </si>
  <si>
    <t>13150H</t>
  </si>
  <si>
    <t>Vật liệu &amp; khí cụ điện</t>
  </si>
  <si>
    <t>Truyền động điện TT 4</t>
  </si>
  <si>
    <t>Trang bị điện ô tô</t>
  </si>
  <si>
    <t>Truyền động điện và ĐTCS</t>
  </si>
  <si>
    <t>Hệ thống tự động TT 4</t>
  </si>
  <si>
    <t>13171E</t>
  </si>
  <si>
    <t>13172E</t>
  </si>
  <si>
    <t>Điện tàu thủy 2</t>
  </si>
  <si>
    <t>Trạm phát điện TT 4</t>
  </si>
  <si>
    <t>Kỹ thuật trải phổ</t>
  </si>
  <si>
    <t>Thiết bị điện tử Hàng Hải</t>
  </si>
  <si>
    <t>13251H</t>
  </si>
  <si>
    <t>13301H</t>
  </si>
  <si>
    <t>KT đo lường và cảm biến</t>
  </si>
  <si>
    <t>13302H</t>
  </si>
  <si>
    <t>13303H</t>
  </si>
  <si>
    <t>ĐK logic và ứng dụng</t>
  </si>
  <si>
    <t>13304H</t>
  </si>
  <si>
    <t>KT điều khiển thuỷ khí</t>
  </si>
  <si>
    <t>13305E</t>
  </si>
  <si>
    <t>13308H</t>
  </si>
  <si>
    <t>13312H</t>
  </si>
  <si>
    <t>ĐK sản xuất tích hợp MT</t>
  </si>
  <si>
    <t>13314E</t>
  </si>
  <si>
    <t>13315H</t>
  </si>
  <si>
    <t>HT thông tin công nghiệp</t>
  </si>
  <si>
    <t>13319H</t>
  </si>
  <si>
    <t>TĐH quá trình sản xuất</t>
  </si>
  <si>
    <t>13327H</t>
  </si>
  <si>
    <t>13328H</t>
  </si>
  <si>
    <t>13329H</t>
  </si>
  <si>
    <t>13334H</t>
  </si>
  <si>
    <t>13336H</t>
  </si>
  <si>
    <t>Hệ thống điều khiển và giám sát</t>
  </si>
  <si>
    <t>Hệ thống tự động hóa trong CN</t>
  </si>
  <si>
    <t>Điều khiển các bộ biến đổi công suất</t>
  </si>
  <si>
    <t>13350H</t>
  </si>
  <si>
    <t>13351H</t>
  </si>
  <si>
    <t>13352H</t>
  </si>
  <si>
    <t>13353H</t>
  </si>
  <si>
    <t>Trang bị điện-điện tử</t>
  </si>
  <si>
    <t>Lưới điện 1</t>
  </si>
  <si>
    <t>ĐL và TĐH hệ thống năng lượng</t>
  </si>
  <si>
    <t>Ngắn mạch trong hệ thống điện</t>
  </si>
  <si>
    <t>Phân tích và ổn định hệ thống điện</t>
  </si>
  <si>
    <t>Đồ án HTĐ</t>
  </si>
  <si>
    <t>Hệ thống điều khiển giám sát và thu thập dữ liệu</t>
  </si>
  <si>
    <t>Các nguồn năng lượng tái tạo</t>
  </si>
  <si>
    <t>Lưới điện 2</t>
  </si>
  <si>
    <t>15123H</t>
  </si>
  <si>
    <t>Phân tích hoạt động KT ngành KTB</t>
  </si>
  <si>
    <t>Phân tích hoạt động KT ngành VTTNĐ</t>
  </si>
  <si>
    <t>Quản lý &amp; Khai thác đội tàu TNĐ</t>
  </si>
  <si>
    <t>Kinh doanh vận tải TNĐ</t>
  </si>
  <si>
    <t>Kinh doanh cảng TNĐ</t>
  </si>
  <si>
    <t>15402H</t>
  </si>
  <si>
    <t>15601E</t>
  </si>
  <si>
    <t>15603H</t>
  </si>
  <si>
    <t>15618E</t>
  </si>
  <si>
    <t>15621E</t>
  </si>
  <si>
    <t>15815B</t>
  </si>
  <si>
    <t>Phân tích hiệu quả đầu tư XD CT biển</t>
  </si>
  <si>
    <t>Lựa chọn phương án thi công CT biển</t>
  </si>
  <si>
    <t>Lập PAKT về thiết bị và CN thi công nạo vét luồng tàu và khu nước</t>
  </si>
  <si>
    <t>Lập PAKT khảo sát đánh giá ATHH công trình cảng biển</t>
  </si>
  <si>
    <t>16207H</t>
  </si>
  <si>
    <t>Phân tích lựa chọn kết cấu CT</t>
  </si>
  <si>
    <t>Phân tích lựa chọn PA thi công</t>
  </si>
  <si>
    <t>Phân tích hiệu quả đầu tư dự án XD</t>
  </si>
  <si>
    <t>Quản lý dự án đầu tư XD</t>
  </si>
  <si>
    <t>Lựa chọn PA kết cấu</t>
  </si>
  <si>
    <t>Lựa chọn Biện pháp TC</t>
  </si>
  <si>
    <t>Phân tích hiệu quả đầu tư</t>
  </si>
  <si>
    <t>Lựa chọn Phương án cầu đường</t>
  </si>
  <si>
    <t>Phân tích HQ trong đầu tư XDCĐ</t>
  </si>
  <si>
    <t>17209H</t>
  </si>
  <si>
    <t>17211H</t>
  </si>
  <si>
    <t>Đồ họa máy tính</t>
  </si>
  <si>
    <t>17214H</t>
  </si>
  <si>
    <t>17219H</t>
  </si>
  <si>
    <t>17220H</t>
  </si>
  <si>
    <t>17221H</t>
  </si>
  <si>
    <t>Xử lý ảnh</t>
  </si>
  <si>
    <t>17301H</t>
  </si>
  <si>
    <t>Vi xử lý</t>
  </si>
  <si>
    <t>17303H</t>
  </si>
  <si>
    <t>17314H</t>
  </si>
  <si>
    <t>PT ứng dụng mã nguồn mở</t>
  </si>
  <si>
    <t>17320H</t>
  </si>
  <si>
    <t>17403H</t>
  </si>
  <si>
    <t>Phân tích và thiết kế hệ thống</t>
  </si>
  <si>
    <t>17404H</t>
  </si>
  <si>
    <t>Nhập môn công nghệ phần mềm</t>
  </si>
  <si>
    <t>17405H</t>
  </si>
  <si>
    <t>Quản lý dự án CNTT</t>
  </si>
  <si>
    <t>17406H</t>
  </si>
  <si>
    <t>17407H</t>
  </si>
  <si>
    <t>PTTK hệ thống HĐT</t>
  </si>
  <si>
    <t>17413H</t>
  </si>
  <si>
    <t>TT phát triển ứng dụng với CSDL</t>
  </si>
  <si>
    <t>17416H</t>
  </si>
  <si>
    <t>17418H</t>
  </si>
  <si>
    <t>Kiểm thử phần mềm</t>
  </si>
  <si>
    <t>17425H</t>
  </si>
  <si>
    <t>Xử lý dữ liệu lớn</t>
  </si>
  <si>
    <t>17429H</t>
  </si>
  <si>
    <t>Lập trình song song</t>
  </si>
  <si>
    <t>17501H</t>
  </si>
  <si>
    <t>17505H</t>
  </si>
  <si>
    <t>17506H</t>
  </si>
  <si>
    <t>17509H</t>
  </si>
  <si>
    <t>17512H</t>
  </si>
  <si>
    <t>17515H</t>
  </si>
  <si>
    <t>Thực tập TK và lập trình web</t>
  </si>
  <si>
    <t>17901H</t>
  </si>
  <si>
    <t>17902H</t>
  </si>
  <si>
    <t>18302H</t>
  </si>
  <si>
    <t>Vẽ kỹ thuật</t>
  </si>
  <si>
    <t>Công nghệ sơn phủ ô tô</t>
  </si>
  <si>
    <t>Tính toán thiết kế ô tô 2</t>
  </si>
  <si>
    <t>Công nghệ chế tạo phụ tùng ô tô</t>
  </si>
  <si>
    <t>Sửa chữa và bảo dưỡng ô tô</t>
  </si>
  <si>
    <t>Công nghệ lắp ráp ô tô</t>
  </si>
  <si>
    <t>Hệ thống điều khiển và giám sát ô tô</t>
  </si>
  <si>
    <t>Máy công trình</t>
  </si>
  <si>
    <t>Hệ thống truyền lực ô tô</t>
  </si>
  <si>
    <t>Thiết kế kết cấu ô tô</t>
  </si>
  <si>
    <t>Chế tạo, lắp ráp, sửa chữa và bảo dưỡng ô tô</t>
  </si>
  <si>
    <t>TC và quy phạm trong CN nhiệt lạnh</t>
  </si>
  <si>
    <t>Kỹ thuật an toàn hệ thống nhiệt lạnh</t>
  </si>
  <si>
    <t>Kỹ thuật sấy</t>
  </si>
  <si>
    <t>Tự động điều khiển các quá trình NL</t>
  </si>
  <si>
    <t>Kỹ thuật lạnh ứng dụng</t>
  </si>
  <si>
    <t>Tự động hóa trong thiết kế hệ thống NL</t>
  </si>
  <si>
    <t>Bảo dưỡng và sửa chữa hệ thống NL</t>
  </si>
  <si>
    <t>Tua bin</t>
  </si>
  <si>
    <t>Khai thác hệ thống thiết bị nhiệt lạnh</t>
  </si>
  <si>
    <t>Sử dụng năng lượng hiệu quả</t>
  </si>
  <si>
    <t>Thiết kế hệ thống cấp nhiệt</t>
  </si>
  <si>
    <t>Thiết kế hệ thống cấp lạnh</t>
  </si>
  <si>
    <t>Thiết kế hệ thống điều hòa không khí</t>
  </si>
  <si>
    <t>Tính toán, thiết kế MNC</t>
  </si>
  <si>
    <t>Chế tạo, sữa chữa, lắp ráp MNC</t>
  </si>
  <si>
    <t>Hướng dẫn thử tải, đăng kiểm MNC</t>
  </si>
  <si>
    <t>Các ứng dụng của CAD</t>
  </si>
  <si>
    <t>Xây dựng đề án kỹ thuật</t>
  </si>
  <si>
    <t>Cơ điện tử</t>
  </si>
  <si>
    <t>Cơ điện tử ứng dụng</t>
  </si>
  <si>
    <t>Đại cương về công trình ngoài khơi</t>
  </si>
  <si>
    <t>CĐ về Thiết kế tàu và CT nổi</t>
  </si>
  <si>
    <t>CĐ về Kết cấu tàu và CTBDĐ</t>
  </si>
  <si>
    <t>CĐ về CN đóng mới, SC tàu và CTBDĐ</t>
  </si>
  <si>
    <t>Ngoại ngữ 2- A2 (tiếng Nhật)</t>
  </si>
  <si>
    <t>Lý thuyết dịch</t>
  </si>
  <si>
    <t>Lịch sử văn minh thế giới</t>
  </si>
  <si>
    <t>Viết luận nâng cao</t>
  </si>
  <si>
    <t>Thuyết trình nâng cao</t>
  </si>
  <si>
    <t>Biên dịch 1</t>
  </si>
  <si>
    <t>Biên dịch 2</t>
  </si>
  <si>
    <t>Biên dịch nâng cao</t>
  </si>
  <si>
    <t>Phiên dịch 1</t>
  </si>
  <si>
    <t>Phiên dịch 2</t>
  </si>
  <si>
    <t>Phiên dịch nâng cao</t>
  </si>
  <si>
    <t>Phiên dịch thương mại</t>
  </si>
  <si>
    <t>Chuyên đề dịch</t>
  </si>
  <si>
    <t>Lịch sử văn học Anh Mỹ</t>
  </si>
  <si>
    <t>Trích giảng văn học Anh</t>
  </si>
  <si>
    <t>25407H</t>
  </si>
  <si>
    <t>Tiếng Anh chuyên ngành CNTT</t>
  </si>
  <si>
    <t>25408H</t>
  </si>
  <si>
    <t>TA chuyên ngành KTĐ</t>
  </si>
  <si>
    <t>Tiếng Anh CN du lịch, khách sạn</t>
  </si>
  <si>
    <t>Tiếng Anh CN Pháp Luật quốc tế</t>
  </si>
  <si>
    <t>Làm việc trong môi trường đa văn hóa</t>
  </si>
  <si>
    <t>Kỹ thuật tính toán các công trình, thiết kế bị xử lý nước &amp; nước thải</t>
  </si>
  <si>
    <t>Kỹ thuật tính toán các công trình , thiết bị xử lý bụi, khí thải</t>
  </si>
  <si>
    <t>28215H</t>
  </si>
  <si>
    <t>Tài chính quốc tế</t>
  </si>
  <si>
    <t>15630E</t>
  </si>
  <si>
    <t>Giao dịch thương mại quốc tế</t>
  </si>
  <si>
    <t>Trang thiết bị điện và điện tử nhiệt lạnh</t>
  </si>
  <si>
    <t>Ngoại ngữ 2- B1 (tiếng Nhật)</t>
  </si>
  <si>
    <t>17212E</t>
  </si>
  <si>
    <t>15203H</t>
  </si>
  <si>
    <t>Tổ chức LĐ tiền lương</t>
  </si>
  <si>
    <t>15820E</t>
  </si>
  <si>
    <t>15205H</t>
  </si>
  <si>
    <t>Toán kinh tế</t>
  </si>
  <si>
    <t>28217H</t>
  </si>
  <si>
    <t>Quản trị dự án</t>
  </si>
  <si>
    <t>15114H</t>
  </si>
  <si>
    <t>15312H</t>
  </si>
  <si>
    <t>15311H</t>
  </si>
  <si>
    <t>15623E</t>
  </si>
  <si>
    <t>15610H</t>
  </si>
  <si>
    <t>15618H</t>
  </si>
  <si>
    <t>15314H</t>
  </si>
  <si>
    <t>15313H</t>
  </si>
  <si>
    <t>28302H</t>
  </si>
  <si>
    <t>15620H</t>
  </si>
  <si>
    <t>Kế hoạch kinh doanh quốc tế</t>
  </si>
  <si>
    <t>15621H</t>
  </si>
  <si>
    <t>15343H</t>
  </si>
  <si>
    <t>15643H</t>
  </si>
  <si>
    <t>15342H</t>
  </si>
  <si>
    <t>15625E</t>
  </si>
  <si>
    <t>11111E</t>
  </si>
  <si>
    <t>11114E</t>
  </si>
  <si>
    <t>11118E</t>
  </si>
  <si>
    <t>11203E</t>
  </si>
  <si>
    <t>11205E</t>
  </si>
  <si>
    <t>11208E</t>
  </si>
  <si>
    <t>Máy VTĐ hàng hải 3</t>
  </si>
  <si>
    <t>11209E</t>
  </si>
  <si>
    <t>11210E</t>
  </si>
  <si>
    <t>11211E</t>
  </si>
  <si>
    <t>11212E</t>
  </si>
  <si>
    <t>11214E</t>
  </si>
  <si>
    <t>Chất xếp và vận chuyển hàng hóa 2</t>
  </si>
  <si>
    <t>11216E</t>
  </si>
  <si>
    <t>Thu nhận và PT các TTTT trên biển</t>
  </si>
  <si>
    <t>11218E</t>
  </si>
  <si>
    <t>11219E</t>
  </si>
  <si>
    <t>11220E</t>
  </si>
  <si>
    <t>11221E</t>
  </si>
  <si>
    <t>11302E</t>
  </si>
  <si>
    <t>11303E</t>
  </si>
  <si>
    <t>11404E</t>
  </si>
  <si>
    <t>11405E</t>
  </si>
  <si>
    <t>11406E</t>
  </si>
  <si>
    <t>12102E</t>
  </si>
  <si>
    <t>12109E</t>
  </si>
  <si>
    <t>An toàn LĐ trên tàu</t>
  </si>
  <si>
    <t>12110E</t>
  </si>
  <si>
    <t>12201E</t>
  </si>
  <si>
    <t>Nồi hơi Tua bin TT</t>
  </si>
  <si>
    <t>12203E</t>
  </si>
  <si>
    <t>12205E</t>
  </si>
  <si>
    <t>12206E</t>
  </si>
  <si>
    <t>12207E</t>
  </si>
  <si>
    <t>12208E</t>
  </si>
  <si>
    <t>Hệ thống tự động</t>
  </si>
  <si>
    <t>12209E</t>
  </si>
  <si>
    <t>Khai thác hệ động lực TT 1</t>
  </si>
  <si>
    <t>12210E</t>
  </si>
  <si>
    <t>Khai thác hệ động lực TT 2</t>
  </si>
  <si>
    <t>12501E</t>
  </si>
  <si>
    <t>Thực tập tốt nghiệp KPM</t>
  </si>
  <si>
    <t>Thực tập tốt nghiệp TTM</t>
  </si>
  <si>
    <t>TOEIC (Sát hạch CLC, CH)</t>
  </si>
  <si>
    <t>13353X</t>
  </si>
  <si>
    <t>12309X</t>
  </si>
  <si>
    <t>12315x</t>
  </si>
  <si>
    <t>26108X</t>
  </si>
  <si>
    <t>28204X</t>
  </si>
  <si>
    <t>23117X</t>
  </si>
  <si>
    <t>23303X</t>
  </si>
  <si>
    <t>22623X</t>
  </si>
  <si>
    <t>13210X</t>
  </si>
  <si>
    <t>12322x</t>
  </si>
  <si>
    <t>12305X</t>
  </si>
  <si>
    <t>Sinh hoạt công dân đầu khóa</t>
  </si>
  <si>
    <t>Tiếp xúc tân sinh viên</t>
  </si>
  <si>
    <t>16501X2</t>
  </si>
  <si>
    <t>12303X</t>
  </si>
  <si>
    <t>22340X</t>
  </si>
  <si>
    <t>16426X</t>
  </si>
  <si>
    <t>Thi TN nhóm môn Chuyên ngành QKT</t>
  </si>
  <si>
    <t>Thi TN Động lực tổng hợp</t>
  </si>
  <si>
    <t>Thi TN Máy phụ tổng hợp</t>
  </si>
  <si>
    <t>Thiết kế và quản trị mạng nâng cao</t>
  </si>
  <si>
    <t>28310X</t>
  </si>
  <si>
    <t>Đồ án tốt nghiệp KPM</t>
  </si>
  <si>
    <t>Đồ án tốt nghiệp TTM</t>
  </si>
  <si>
    <t>Xây dựng và phát triển dự án CNTT</t>
  </si>
  <si>
    <t>15305X</t>
  </si>
  <si>
    <t>Thi TN nhóm môn Chuyên ngành KTB</t>
  </si>
  <si>
    <t>Thi TN nhóm môn Chuyên ngành QKD</t>
  </si>
  <si>
    <t>Thi TN nhóm môn Chuyên ngành LQC</t>
  </si>
  <si>
    <t>Thi TN nhóm môn Chuyên ngành KTN</t>
  </si>
  <si>
    <t>11106E</t>
  </si>
  <si>
    <t>11109E</t>
  </si>
  <si>
    <t>11201E</t>
  </si>
  <si>
    <t>11206E</t>
  </si>
  <si>
    <t>11215E</t>
  </si>
  <si>
    <t>11402E</t>
  </si>
  <si>
    <t>11103E</t>
  </si>
  <si>
    <t>18102E</t>
  </si>
  <si>
    <t>28215E</t>
  </si>
  <si>
    <t>12101E</t>
  </si>
  <si>
    <t>12106E</t>
  </si>
  <si>
    <t>18503E</t>
  </si>
  <si>
    <t>22501E</t>
  </si>
  <si>
    <t>22622E</t>
  </si>
  <si>
    <t>23127E</t>
  </si>
  <si>
    <t>Electrical equipment (Thiết bị điện)</t>
  </si>
  <si>
    <t>302A2</t>
  </si>
  <si>
    <t>201C2</t>
  </si>
  <si>
    <t>205C2</t>
  </si>
  <si>
    <t>301C2</t>
  </si>
  <si>
    <t>(309,318,324)A4</t>
  </si>
  <si>
    <t>305C2</t>
  </si>
  <si>
    <t>310A4</t>
  </si>
  <si>
    <t>(Tầng 4-5)C2</t>
  </si>
  <si>
    <t>416A4</t>
  </si>
  <si>
    <t>410A4</t>
  </si>
  <si>
    <t>501C2</t>
  </si>
  <si>
    <t>502C2</t>
  </si>
  <si>
    <t>(401-402)C2</t>
  </si>
  <si>
    <t>(201,301)C2</t>
  </si>
  <si>
    <t>(Tầng 5-7)C2</t>
  </si>
  <si>
    <t>(401,402)C2</t>
  </si>
  <si>
    <t>(Tầng 5-6)C2</t>
  </si>
  <si>
    <t>411A4</t>
  </si>
  <si>
    <t>(Tầng 6)C2</t>
  </si>
  <si>
    <t>(410-412)A4</t>
  </si>
  <si>
    <t>304A3</t>
  </si>
  <si>
    <t>(701,702)C2</t>
  </si>
  <si>
    <t>(706,707)C2</t>
  </si>
  <si>
    <t>(Tầng 4-6)C2</t>
  </si>
  <si>
    <t>(Tầng 7-8)C2</t>
  </si>
  <si>
    <t>(601,602)C2</t>
  </si>
  <si>
    <t>401C2</t>
  </si>
  <si>
    <t>(305,406,407)C2</t>
  </si>
  <si>
    <t>303A2</t>
  </si>
  <si>
    <t>304A2</t>
  </si>
  <si>
    <t>(305-306)A2</t>
  </si>
  <si>
    <t>402C2</t>
  </si>
  <si>
    <t>406C2</t>
  </si>
  <si>
    <t>405C2</t>
  </si>
  <si>
    <t>403C2</t>
  </si>
  <si>
    <t>401A4</t>
  </si>
  <si>
    <t>402A4</t>
  </si>
  <si>
    <t>403A4</t>
  </si>
  <si>
    <t>404A4</t>
  </si>
  <si>
    <t>305A3</t>
  </si>
  <si>
    <t>412A4</t>
  </si>
  <si>
    <t>414A4</t>
  </si>
  <si>
    <t>Nhà C2</t>
  </si>
  <si>
    <t>(Tầng 5)C2</t>
  </si>
  <si>
    <t>311A4</t>
  </si>
  <si>
    <t>(406-407)C2</t>
  </si>
  <si>
    <t>(501-503)C2</t>
  </si>
  <si>
    <t>506C2</t>
  </si>
  <si>
    <t>507C2</t>
  </si>
  <si>
    <t>(401-402)A4</t>
  </si>
  <si>
    <t>413A4</t>
  </si>
  <si>
    <t>312A4</t>
  </si>
  <si>
    <t>503C2</t>
  </si>
  <si>
    <t>505C2</t>
  </si>
  <si>
    <t>603C2</t>
  </si>
  <si>
    <t>601C2</t>
  </si>
  <si>
    <t>605C2</t>
  </si>
  <si>
    <t>602C2</t>
  </si>
  <si>
    <t>701C2</t>
  </si>
  <si>
    <t>702C2</t>
  </si>
  <si>
    <t>703C2</t>
  </si>
  <si>
    <t>(705-707)C2</t>
  </si>
  <si>
    <t>405A4</t>
  </si>
  <si>
    <t>(501-502)C2</t>
  </si>
  <si>
    <t>406A4</t>
  </si>
  <si>
    <t>(506-507)C2</t>
  </si>
  <si>
    <t>306A3</t>
  </si>
  <si>
    <t>307A3</t>
  </si>
  <si>
    <t>308A3</t>
  </si>
  <si>
    <t>407C2</t>
  </si>
  <si>
    <t>205A2</t>
  </si>
  <si>
    <t>318A4</t>
  </si>
  <si>
    <t>(701-702)C2</t>
  </si>
  <si>
    <t>308A2</t>
  </si>
  <si>
    <t>801C2</t>
  </si>
  <si>
    <t>802C2</t>
  </si>
  <si>
    <t>803C2</t>
  </si>
  <si>
    <t>(410-411)A4</t>
  </si>
  <si>
    <r>
      <rPr>
        <b/>
        <sz val="14"/>
        <color indexed="8"/>
        <rFont val="Times New Roman"/>
        <family val="1"/>
      </rPr>
      <t>LỊCH THI HỌC KỲ PHỤ NĂM HỌC 2017-2018</t>
    </r>
    <r>
      <rPr>
        <b/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(Kèm theo thông báo số:               /TB-ĐHHHVN-ĐT ngày     tháng 09 năm 2017)</t>
    </r>
  </si>
  <si>
    <t>15h30,14/09/2017</t>
  </si>
  <si>
    <t>07h30,15/09/2017</t>
  </si>
  <si>
    <t>09h30,15/09/2017</t>
  </si>
  <si>
    <t>13h30,15/09/2017</t>
  </si>
  <si>
    <t>15h30,15/09/2017</t>
  </si>
  <si>
    <t>07h30,11/09/2017</t>
  </si>
  <si>
    <t>07h30,14/09/2017</t>
  </si>
  <si>
    <t>13h30,14/09/2017</t>
  </si>
  <si>
    <t>13h30,12/09/2017</t>
  </si>
  <si>
    <t>15h30,11/09/2017</t>
  </si>
  <si>
    <t>13h30,13/09/2017</t>
  </si>
  <si>
    <t>09h30,13/09/2017</t>
  </si>
  <si>
    <t>15h30,13/09/2017</t>
  </si>
  <si>
    <t>09h30,14/09/2017</t>
  </si>
  <si>
    <t>07h30,12/09/2017</t>
  </si>
  <si>
    <t>13h30,11/09/2017</t>
  </si>
  <si>
    <t>09h30,11/09/2017</t>
  </si>
  <si>
    <t>15h30,12/09/2017</t>
  </si>
  <si>
    <t>07h30,13/09/2017</t>
  </si>
  <si>
    <t>09h30,12/09/2017</t>
  </si>
  <si>
    <t>13257</t>
  </si>
  <si>
    <t>13452</t>
  </si>
  <si>
    <t>15102E</t>
  </si>
  <si>
    <t>15802</t>
  </si>
  <si>
    <t>17426H</t>
  </si>
  <si>
    <t>18115</t>
  </si>
  <si>
    <t>18117</t>
  </si>
  <si>
    <t>18124</t>
  </si>
  <si>
    <t>18125</t>
  </si>
  <si>
    <t>Toán chuyên đề</t>
  </si>
  <si>
    <t>18302</t>
  </si>
  <si>
    <t>23126</t>
  </si>
  <si>
    <t>25103</t>
  </si>
  <si>
    <t>Anh văn cơ bản 3</t>
  </si>
  <si>
    <t>25291</t>
  </si>
  <si>
    <t>Kỹ năng Nghe-Nói 1</t>
  </si>
  <si>
    <t>26101H</t>
  </si>
  <si>
    <t>28108E</t>
  </si>
  <si>
    <t>13101</t>
  </si>
  <si>
    <t>13201</t>
  </si>
  <si>
    <t>15111</t>
  </si>
  <si>
    <t>15603</t>
  </si>
  <si>
    <t>16409</t>
  </si>
  <si>
    <t>19201</t>
  </si>
  <si>
    <t>25401</t>
  </si>
  <si>
    <t>25406</t>
  </si>
  <si>
    <t>25409</t>
  </si>
  <si>
    <t>28206</t>
  </si>
  <si>
    <t>13208</t>
  </si>
  <si>
    <t>13451</t>
  </si>
  <si>
    <t>15308</t>
  </si>
  <si>
    <t>18203</t>
  </si>
  <si>
    <t>Vật lý kỹ thuật</t>
  </si>
  <si>
    <t>18404</t>
  </si>
  <si>
    <t>22201</t>
  </si>
  <si>
    <t>25102</t>
  </si>
  <si>
    <t>Anh văn cơ bản 2</t>
  </si>
  <si>
    <t>28111</t>
  </si>
  <si>
    <t>13404</t>
  </si>
  <si>
    <t>15113</t>
  </si>
  <si>
    <t>16214</t>
  </si>
  <si>
    <t>17210</t>
  </si>
  <si>
    <t>17219</t>
  </si>
  <si>
    <t>22502</t>
  </si>
  <si>
    <t>22620</t>
  </si>
  <si>
    <t>22623</t>
  </si>
  <si>
    <t>25408</t>
  </si>
  <si>
    <t>25415</t>
  </si>
  <si>
    <t>28108</t>
  </si>
  <si>
    <t>15104</t>
  </si>
  <si>
    <t>25404</t>
  </si>
  <si>
    <t>26203</t>
  </si>
  <si>
    <t>13251</t>
  </si>
  <si>
    <t>13450</t>
  </si>
  <si>
    <t>15101</t>
  </si>
  <si>
    <t>15623</t>
  </si>
  <si>
    <t>16406</t>
  </si>
  <si>
    <t>17206</t>
  </si>
  <si>
    <t>18504</t>
  </si>
  <si>
    <t>25403</t>
  </si>
  <si>
    <t>26206</t>
  </si>
  <si>
    <t>13150</t>
  </si>
  <si>
    <t>13161</t>
  </si>
  <si>
    <t>15211</t>
  </si>
  <si>
    <t>18405</t>
  </si>
  <si>
    <t>28301</t>
  </si>
  <si>
    <t>11401</t>
  </si>
  <si>
    <t>16203</t>
  </si>
  <si>
    <t>19301</t>
  </si>
  <si>
    <t>22501</t>
  </si>
  <si>
    <t>28103</t>
  </si>
  <si>
    <t>28219</t>
  </si>
  <si>
    <t>29102</t>
  </si>
  <si>
    <t>15606</t>
  </si>
  <si>
    <t>16407</t>
  </si>
  <si>
    <t>18101</t>
  </si>
  <si>
    <t>18121</t>
  </si>
  <si>
    <t>15103</t>
  </si>
  <si>
    <t>28210</t>
  </si>
  <si>
    <t>13252</t>
  </si>
  <si>
    <t>15306</t>
  </si>
  <si>
    <t>13332</t>
  </si>
  <si>
    <t>22622</t>
  </si>
  <si>
    <t>23127</t>
  </si>
  <si>
    <t>29101</t>
  </si>
  <si>
    <t>11205</t>
  </si>
  <si>
    <t>11216</t>
  </si>
  <si>
    <t>18202</t>
  </si>
  <si>
    <t>22506</t>
  </si>
  <si>
    <t>22603</t>
  </si>
  <si>
    <t>28110</t>
  </si>
  <si>
    <t>16136</t>
  </si>
  <si>
    <t>16403</t>
  </si>
  <si>
    <t>16508</t>
  </si>
  <si>
    <t>18120</t>
  </si>
  <si>
    <t>22621</t>
  </si>
  <si>
    <t>25306</t>
  </si>
  <si>
    <t>26204</t>
  </si>
  <si>
    <t>28205</t>
  </si>
  <si>
    <t>28214</t>
  </si>
  <si>
    <t>11203</t>
  </si>
  <si>
    <t>11207</t>
  </si>
  <si>
    <t>11214</t>
  </si>
  <si>
    <t>12306</t>
  </si>
  <si>
    <t>13114</t>
  </si>
  <si>
    <t>13476</t>
  </si>
  <si>
    <t>15815</t>
  </si>
  <si>
    <t>16108</t>
  </si>
  <si>
    <t>16210</t>
  </si>
  <si>
    <t>16506</t>
  </si>
  <si>
    <t>23231</t>
  </si>
  <si>
    <t>25101</t>
  </si>
  <si>
    <t>Anh văn cơ bản 1</t>
  </si>
  <si>
    <t>25320</t>
  </si>
  <si>
    <t>25405</t>
  </si>
  <si>
    <t>26105</t>
  </si>
  <si>
    <t>26107</t>
  </si>
  <si>
    <t>28114</t>
  </si>
  <si>
    <t>28303</t>
  </si>
  <si>
    <t>11104</t>
  </si>
  <si>
    <t>11404</t>
  </si>
  <si>
    <t>12301</t>
  </si>
  <si>
    <t>13171</t>
  </si>
  <si>
    <t>13209</t>
  </si>
  <si>
    <t>13333</t>
  </si>
  <si>
    <t>13356</t>
  </si>
  <si>
    <t>13455</t>
  </si>
  <si>
    <t>15305</t>
  </si>
  <si>
    <t>15607</t>
  </si>
  <si>
    <t>16207</t>
  </si>
  <si>
    <t>16401</t>
  </si>
  <si>
    <t>16504</t>
  </si>
  <si>
    <t>16507</t>
  </si>
  <si>
    <t>16607</t>
  </si>
  <si>
    <t>17232</t>
  </si>
  <si>
    <t>17318</t>
  </si>
  <si>
    <t>17410</t>
  </si>
  <si>
    <t>17417</t>
  </si>
  <si>
    <t>17507</t>
  </si>
  <si>
    <t>18402</t>
  </si>
  <si>
    <t>22511</t>
  </si>
  <si>
    <t>22605</t>
  </si>
  <si>
    <t>23303</t>
  </si>
  <si>
    <t>25203</t>
  </si>
  <si>
    <t>25311</t>
  </si>
  <si>
    <t>25318</t>
  </si>
  <si>
    <t>25407</t>
  </si>
  <si>
    <t>26116</t>
  </si>
  <si>
    <t>28113</t>
  </si>
  <si>
    <t>28207</t>
  </si>
  <si>
    <t>28304</t>
  </si>
  <si>
    <t>11208</t>
  </si>
  <si>
    <t>11209</t>
  </si>
  <si>
    <t>11402</t>
  </si>
  <si>
    <t>11403</t>
  </si>
  <si>
    <t>12108</t>
  </si>
  <si>
    <t>12201</t>
  </si>
  <si>
    <t>12207</t>
  </si>
  <si>
    <t>12319</t>
  </si>
  <si>
    <t>13102</t>
  </si>
  <si>
    <t>13305</t>
  </si>
  <si>
    <t>13334</t>
  </si>
  <si>
    <t>15601</t>
  </si>
  <si>
    <t>15624</t>
  </si>
  <si>
    <t>16206</t>
  </si>
  <si>
    <t>16213</t>
  </si>
  <si>
    <t>16234</t>
  </si>
  <si>
    <t>16301</t>
  </si>
  <si>
    <t>16302</t>
  </si>
  <si>
    <t>16311</t>
  </si>
  <si>
    <t>16428</t>
  </si>
  <si>
    <t>17201</t>
  </si>
  <si>
    <t>17211</t>
  </si>
  <si>
    <t>17220</t>
  </si>
  <si>
    <t>17304</t>
  </si>
  <si>
    <t>17404</t>
  </si>
  <si>
    <t>17405</t>
  </si>
  <si>
    <t>18125H</t>
  </si>
  <si>
    <t>18303</t>
  </si>
  <si>
    <t>19110</t>
  </si>
  <si>
    <t>22106</t>
  </si>
  <si>
    <t>22507</t>
  </si>
  <si>
    <t>22510</t>
  </si>
  <si>
    <t>22625</t>
  </si>
  <si>
    <t>23110</t>
  </si>
  <si>
    <t>23207</t>
  </si>
  <si>
    <t>23234</t>
  </si>
  <si>
    <t>25202</t>
  </si>
  <si>
    <t>25215</t>
  </si>
  <si>
    <t>25281</t>
  </si>
  <si>
    <t>25402</t>
  </si>
  <si>
    <t>25454E</t>
  </si>
  <si>
    <t>26102</t>
  </si>
  <si>
    <t>26112</t>
  </si>
  <si>
    <t>26129</t>
  </si>
  <si>
    <t>11101</t>
  </si>
  <si>
    <t>11105</t>
  </si>
  <si>
    <t>11108</t>
  </si>
  <si>
    <t>11111</t>
  </si>
  <si>
    <t>11435</t>
  </si>
  <si>
    <t>11470</t>
  </si>
  <si>
    <t>Lý luận chung về Nhà nước và pháp luật</t>
  </si>
  <si>
    <t>12101</t>
  </si>
  <si>
    <t>12105</t>
  </si>
  <si>
    <t>12109</t>
  </si>
  <si>
    <t>12205</t>
  </si>
  <si>
    <t>12303</t>
  </si>
  <si>
    <t>12317</t>
  </si>
  <si>
    <t>12325</t>
  </si>
  <si>
    <t>13120</t>
  </si>
  <si>
    <t>13125</t>
  </si>
  <si>
    <t>13188</t>
  </si>
  <si>
    <t>13202</t>
  </si>
  <si>
    <t>13204</t>
  </si>
  <si>
    <t>13301</t>
  </si>
  <si>
    <t>13308</t>
  </si>
  <si>
    <t>13350</t>
  </si>
  <si>
    <t>13421H</t>
  </si>
  <si>
    <t>13473</t>
  </si>
  <si>
    <t>13475</t>
  </si>
  <si>
    <t>13484</t>
  </si>
  <si>
    <t>15102</t>
  </si>
  <si>
    <t>15109H</t>
  </si>
  <si>
    <t>15205</t>
  </si>
  <si>
    <t>15301</t>
  </si>
  <si>
    <t>15309</t>
  </si>
  <si>
    <t>15617</t>
  </si>
  <si>
    <t>15808</t>
  </si>
  <si>
    <t>15813</t>
  </si>
  <si>
    <t>16202</t>
  </si>
  <si>
    <t>320A4</t>
  </si>
  <si>
    <t>314A4</t>
  </si>
  <si>
    <t>401A3</t>
  </si>
  <si>
    <t>706C2</t>
  </si>
  <si>
    <t>(601-603)C2</t>
  </si>
  <si>
    <t>(410,411)A4</t>
  </si>
  <si>
    <t>607C2</t>
  </si>
  <si>
    <t>302C1</t>
  </si>
  <si>
    <t>606C2</t>
  </si>
  <si>
    <t>806C2</t>
  </si>
  <si>
    <t>315A4</t>
  </si>
  <si>
    <t>317A4</t>
  </si>
  <si>
    <t>705C2</t>
  </si>
  <si>
    <t>402A3</t>
  </si>
  <si>
    <t>403A3</t>
  </si>
  <si>
    <t>14h00</t>
  </si>
  <si>
    <t>18124E</t>
  </si>
  <si>
    <t>XI. Khoa Ngoại ngữ</t>
  </si>
  <si>
    <t>XII. Viện Môi trường</t>
  </si>
  <si>
    <t>XIII. Khoa Quản trị Tài chính</t>
  </si>
  <si>
    <t>XIV. IMET</t>
  </si>
  <si>
    <t>305A2</t>
  </si>
  <si>
    <t>408A4</t>
  </si>
  <si>
    <t>Quan hệ kinh tế quốc tế</t>
  </si>
  <si>
    <t>Hình họa - Vẽ kỹ thuật</t>
  </si>
  <si>
    <t>Tin học ứng dụng trong XDD</t>
  </si>
  <si>
    <t>18124H</t>
  </si>
  <si>
    <t>23126E</t>
  </si>
  <si>
    <t>Kỹ năng Nghe 3</t>
  </si>
  <si>
    <t>15815E</t>
  </si>
  <si>
    <t>Kế toán doanh nghiệp 1</t>
  </si>
  <si>
    <t>18504E</t>
  </si>
  <si>
    <t>11469H</t>
  </si>
  <si>
    <t>13307H</t>
  </si>
  <si>
    <t>(402,403)C2</t>
  </si>
  <si>
    <t>(406,407)C2</t>
  </si>
  <si>
    <t>(403,404)A4</t>
  </si>
  <si>
    <t>(801,802)C2</t>
  </si>
  <si>
    <t>(409,410)A4</t>
  </si>
  <si>
    <t>(411,412)A4</t>
  </si>
  <si>
    <t>(401,402)A3</t>
  </si>
  <si>
    <t>(310,311)A4</t>
  </si>
  <si>
    <t>(410-414)A4</t>
  </si>
  <si>
    <t>(405,406)C2</t>
  </si>
  <si>
    <t>(318,324,417)A4</t>
  </si>
  <si>
    <t>(501.502)C2</t>
  </si>
  <si>
    <t>407A4</t>
  </si>
  <si>
    <t>319A4</t>
  </si>
  <si>
    <t>(506,507)C2</t>
  </si>
  <si>
    <t>405A5</t>
  </si>
  <si>
    <t>406A5</t>
  </si>
  <si>
    <t>(502,503)C2</t>
  </si>
  <si>
    <t>306A2</t>
  </si>
  <si>
    <t>307A2</t>
  </si>
  <si>
    <t>16/09/19</t>
  </si>
  <si>
    <t>17/09/19</t>
  </si>
  <si>
    <t>18/09/19</t>
  </si>
  <si>
    <t>19/09/19</t>
  </si>
  <si>
    <t>20/09/19</t>
  </si>
  <si>
    <t>21/09/19</t>
  </si>
  <si>
    <t>f_cathiTT</t>
  </si>
  <si>
    <t>(805,806)C2</t>
  </si>
  <si>
    <t>(802,803)C2</t>
  </si>
  <si>
    <t>409A4</t>
  </si>
  <si>
    <t>(Tầng 4)C2</t>
  </si>
  <si>
    <t>(Tầng 5,6)C2</t>
  </si>
  <si>
    <t>(Tầng 6,7)C2</t>
  </si>
  <si>
    <t>(Tầng 4,5)C2</t>
  </si>
  <si>
    <t>(409-411)C2</t>
  </si>
  <si>
    <t>707C2</t>
  </si>
  <si>
    <t>TRƯỜNG ĐH HÀNG HẢI VIỆT NAM</t>
  </si>
  <si>
    <t>CỘNG HOÀ XÃ HỘI CHỦ NGHĨA VIỆT NAM</t>
  </si>
  <si>
    <t xml:space="preserve">  PHÒNG ĐÀO TẠO</t>
  </si>
  <si>
    <t>Độc lập - Tự do - Hạnh phúc</t>
  </si>
  <si>
    <t>Quá trình thủy lực trong CNMT</t>
  </si>
  <si>
    <t>Hệ thống ĐK giám sát và thu thập DL</t>
  </si>
  <si>
    <t>Những NLCB của CNMLN 1</t>
  </si>
  <si>
    <t>Những NLCB của CNMLN 2</t>
  </si>
  <si>
    <t>THÔNG BÁO LỊCH THI HỌC KỲ PHỤ NĂM HỌC 2019-2020</t>
  </si>
  <si>
    <t>Hải Phòng,  ngày 04 tháng 09 năm 2019</t>
  </si>
  <si>
    <t>Số:           /TB-ĐHHHVN-ĐT</t>
  </si>
  <si>
    <t>101C1</t>
  </si>
  <si>
    <t>Lý luận chung về Nhà nước và PL</t>
  </si>
  <si>
    <t>13h30,19/09/19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</si>
</sst>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3" borderId="0" xfId="0" applyFont="1" applyFill="1" applyBorder="1" applyAlignment="1">
      <alignment/>
    </xf>
    <xf numFmtId="0" fontId="52" fillId="0" borderId="11" xfId="0" applyFont="1" applyFill="1" applyBorder="1" applyAlignment="1">
      <alignment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3" fillId="0" borderId="11" xfId="0" applyNumberFormat="1" applyFont="1" applyFill="1" applyBorder="1" applyAlignment="1">
      <alignment/>
    </xf>
    <xf numFmtId="0" fontId="53" fillId="34" borderId="11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53" fillId="34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3" fillId="34" borderId="14" xfId="0" applyNumberFormat="1" applyFont="1" applyFill="1" applyBorder="1" applyAlignment="1">
      <alignment/>
    </xf>
    <xf numFmtId="0" fontId="53" fillId="0" borderId="14" xfId="0" applyNumberFormat="1" applyFont="1" applyFill="1" applyBorder="1" applyAlignment="1">
      <alignment/>
    </xf>
    <xf numFmtId="0" fontId="53" fillId="0" borderId="14" xfId="0" applyNumberFormat="1" applyFont="1" applyFill="1" applyBorder="1" applyAlignment="1">
      <alignment horizontal="center"/>
    </xf>
    <xf numFmtId="0" fontId="53" fillId="34" borderId="14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3" fillId="0" borderId="17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53" fillId="0" borderId="13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3" fillId="35" borderId="17" xfId="0" applyFont="1" applyFill="1" applyBorder="1" applyAlignment="1">
      <alignment horizontal="center"/>
    </xf>
    <xf numFmtId="0" fontId="53" fillId="35" borderId="13" xfId="0" applyNumberFormat="1" applyFont="1" applyFill="1" applyBorder="1" applyAlignment="1">
      <alignment horizontal="center"/>
    </xf>
    <xf numFmtId="0" fontId="53" fillId="35" borderId="13" xfId="0" applyFont="1" applyFill="1" applyBorder="1" applyAlignment="1">
      <alignment/>
    </xf>
    <xf numFmtId="0" fontId="53" fillId="35" borderId="13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/>
    </xf>
    <xf numFmtId="0" fontId="53" fillId="35" borderId="11" xfId="0" applyNumberFormat="1" applyFont="1" applyFill="1" applyBorder="1" applyAlignment="1">
      <alignment horizontal="center"/>
    </xf>
    <xf numFmtId="0" fontId="53" fillId="35" borderId="11" xfId="0" applyFont="1" applyFill="1" applyBorder="1" applyAlignment="1">
      <alignment/>
    </xf>
    <xf numFmtId="0" fontId="53" fillId="35" borderId="11" xfId="0" applyFont="1" applyFill="1" applyBorder="1" applyAlignment="1">
      <alignment horizontal="center" vertical="center"/>
    </xf>
    <xf numFmtId="0" fontId="53" fillId="35" borderId="11" xfId="0" applyNumberFormat="1" applyFont="1" applyFill="1" applyBorder="1" applyAlignment="1">
      <alignment/>
    </xf>
    <xf numFmtId="0" fontId="53" fillId="35" borderId="12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3" fillId="35" borderId="17" xfId="0" applyNumberFormat="1" applyFont="1" applyFill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/>
    </xf>
    <xf numFmtId="0" fontId="52" fillId="0" borderId="13" xfId="0" applyFont="1" applyFill="1" applyBorder="1" applyAlignment="1">
      <alignment vertical="center"/>
    </xf>
    <xf numFmtId="0" fontId="53" fillId="35" borderId="17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2" fillId="0" borderId="17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/>
    </xf>
    <xf numFmtId="0" fontId="53" fillId="35" borderId="14" xfId="0" applyFont="1" applyFill="1" applyBorder="1" applyAlignment="1">
      <alignment horizontal="center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/>
    </xf>
    <xf numFmtId="0" fontId="53" fillId="36" borderId="0" xfId="0" applyFont="1" applyFill="1" applyAlignment="1">
      <alignment/>
    </xf>
    <xf numFmtId="0" fontId="52" fillId="36" borderId="11" xfId="0" applyFont="1" applyFill="1" applyBorder="1" applyAlignment="1">
      <alignment horizontal="center" vertical="center"/>
    </xf>
    <xf numFmtId="0" fontId="52" fillId="36" borderId="0" xfId="0" applyFont="1" applyFill="1" applyAlignment="1">
      <alignment/>
    </xf>
    <xf numFmtId="0" fontId="53" fillId="36" borderId="11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vertical="center"/>
    </xf>
    <xf numFmtId="0" fontId="53" fillId="36" borderId="0" xfId="0" applyFont="1" applyFill="1" applyAlignment="1">
      <alignment vertical="center"/>
    </xf>
    <xf numFmtId="0" fontId="53" fillId="36" borderId="11" xfId="0" applyNumberFormat="1" applyFont="1" applyFill="1" applyBorder="1" applyAlignment="1">
      <alignment horizontal="center"/>
    </xf>
    <xf numFmtId="0" fontId="53" fillId="36" borderId="11" xfId="0" applyFont="1" applyFill="1" applyBorder="1" applyAlignment="1">
      <alignment/>
    </xf>
    <xf numFmtId="0" fontId="53" fillId="36" borderId="11" xfId="0" applyFont="1" applyFill="1" applyBorder="1" applyAlignment="1">
      <alignment horizontal="center" vertical="center"/>
    </xf>
    <xf numFmtId="0" fontId="53" fillId="36" borderId="11" xfId="0" applyNumberFormat="1" applyFont="1" applyFill="1" applyBorder="1" applyAlignment="1">
      <alignment/>
    </xf>
    <xf numFmtId="0" fontId="53" fillId="36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1" name="Straight Connector 17"/>
        <xdr:cNvSpPr>
          <a:spLocks/>
        </xdr:cNvSpPr>
      </xdr:nvSpPr>
      <xdr:spPr>
        <a:xfrm>
          <a:off x="1219200" y="400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190500</xdr:rowOff>
    </xdr:from>
    <xdr:to>
      <xdr:col>6</xdr:col>
      <xdr:colOff>0</xdr:colOff>
      <xdr:row>1</xdr:row>
      <xdr:rowOff>190500</xdr:rowOff>
    </xdr:to>
    <xdr:sp>
      <xdr:nvSpPr>
        <xdr:cNvPr id="2" name="Straight Connector 20"/>
        <xdr:cNvSpPr>
          <a:spLocks/>
        </xdr:cNvSpPr>
      </xdr:nvSpPr>
      <xdr:spPr>
        <a:xfrm flipV="1">
          <a:off x="3819525" y="390525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zoomScaleSheetLayoutView="115" workbookViewId="0" topLeftCell="A1">
      <selection activeCell="E133" sqref="E133"/>
    </sheetView>
  </sheetViews>
  <sheetFormatPr defaultColWidth="9.140625" defaultRowHeight="15"/>
  <cols>
    <col min="1" max="1" width="4.28125" style="96" customWidth="1"/>
    <col min="2" max="2" width="8.00390625" style="96" customWidth="1"/>
    <col min="3" max="3" width="34.00390625" style="97" customWidth="1"/>
    <col min="4" max="4" width="8.140625" style="96" customWidth="1"/>
    <col min="5" max="5" width="14.28125" style="96" bestFit="1" customWidth="1"/>
    <col min="6" max="6" width="15.00390625" style="96" bestFit="1" customWidth="1"/>
    <col min="7" max="7" width="5.140625" style="96" hidden="1" customWidth="1"/>
    <col min="8" max="8" width="9.140625" style="97" hidden="1" customWidth="1"/>
    <col min="9" max="9" width="14.57421875" style="97" hidden="1" customWidth="1"/>
    <col min="10" max="10" width="10.7109375" style="97" customWidth="1"/>
    <col min="11" max="15" width="9.140625" style="97" hidden="1" customWidth="1"/>
    <col min="16" max="16384" width="9.140625" style="97" customWidth="1"/>
  </cols>
  <sheetData>
    <row r="1" spans="1:10" ht="15.75">
      <c r="A1" s="109" t="s">
        <v>2617</v>
      </c>
      <c r="B1" s="109"/>
      <c r="C1" s="109"/>
      <c r="D1" s="110" t="s">
        <v>2618</v>
      </c>
      <c r="E1" s="110"/>
      <c r="F1" s="110"/>
      <c r="G1" s="110"/>
      <c r="H1" s="110"/>
      <c r="I1" s="110"/>
      <c r="J1" s="110"/>
    </row>
    <row r="2" spans="1:10" ht="15.75">
      <c r="A2" s="110" t="s">
        <v>2619</v>
      </c>
      <c r="B2" s="110"/>
      <c r="C2" s="110"/>
      <c r="D2" s="110" t="s">
        <v>2620</v>
      </c>
      <c r="E2" s="110"/>
      <c r="F2" s="110"/>
      <c r="G2" s="110"/>
      <c r="H2" s="110"/>
      <c r="I2" s="110"/>
      <c r="J2" s="110"/>
    </row>
    <row r="3" spans="1:10" ht="25.5" customHeight="1">
      <c r="A3" s="109" t="s">
        <v>2627</v>
      </c>
      <c r="B3" s="109"/>
      <c r="C3" s="109"/>
      <c r="D3" s="111" t="s">
        <v>2626</v>
      </c>
      <c r="E3" s="111"/>
      <c r="F3" s="111"/>
      <c r="G3" s="111"/>
      <c r="H3" s="111"/>
      <c r="I3" s="111"/>
      <c r="J3" s="111"/>
    </row>
    <row r="4" spans="1:10" ht="30.75" customHeight="1">
      <c r="A4" s="112" t="s">
        <v>2625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9" s="95" customFormat="1" ht="18" customHeight="1">
      <c r="A5" s="113" t="s">
        <v>1584</v>
      </c>
      <c r="B5" s="113"/>
      <c r="C5" s="113"/>
      <c r="D5" s="113"/>
      <c r="E5" s="113"/>
      <c r="F5" s="113"/>
      <c r="G5" s="94"/>
      <c r="H5" s="94"/>
      <c r="I5" s="94"/>
    </row>
    <row r="6" ht="4.5" customHeight="1"/>
    <row r="7" spans="1:10" s="99" customFormat="1" ht="21.75" customHeight="1">
      <c r="A7" s="98" t="s">
        <v>9</v>
      </c>
      <c r="B7" s="98" t="s">
        <v>10</v>
      </c>
      <c r="C7" s="98" t="s">
        <v>11</v>
      </c>
      <c r="D7" s="98" t="s">
        <v>1809</v>
      </c>
      <c r="E7" s="98" t="s">
        <v>12</v>
      </c>
      <c r="F7" s="98" t="s">
        <v>13</v>
      </c>
      <c r="G7" s="98" t="s">
        <v>1</v>
      </c>
      <c r="H7" s="98" t="s">
        <v>0</v>
      </c>
      <c r="I7" s="98" t="s">
        <v>2607</v>
      </c>
      <c r="J7" s="98" t="s">
        <v>1545</v>
      </c>
    </row>
    <row r="8" spans="1:14" ht="15.75" customHeight="1">
      <c r="A8" s="100"/>
      <c r="B8" s="101" t="s">
        <v>14</v>
      </c>
      <c r="C8" s="102"/>
      <c r="D8" s="98"/>
      <c r="E8" s="98"/>
      <c r="F8" s="98"/>
      <c r="G8" s="98">
        <v>110</v>
      </c>
      <c r="H8" s="102"/>
      <c r="I8" s="103"/>
      <c r="J8" s="100"/>
      <c r="M8" s="97" t="b">
        <f aca="true" t="shared" si="0" ref="M8:M39">G8=G7</f>
        <v>0</v>
      </c>
      <c r="N8" s="97" t="b">
        <f aca="true" t="shared" si="1" ref="N8:N71">L8=L7</f>
        <v>1</v>
      </c>
    </row>
    <row r="9" spans="1:15" ht="15.75" customHeight="1">
      <c r="A9" s="100">
        <v>1</v>
      </c>
      <c r="B9" s="104">
        <v>11110</v>
      </c>
      <c r="C9" s="105" t="s">
        <v>521</v>
      </c>
      <c r="D9" s="100">
        <v>35</v>
      </c>
      <c r="E9" s="106" t="str">
        <f>VLOOKUP(H9,Cathi!$A$1:$B$23,2,0)</f>
        <v>07h30,16/09/19</v>
      </c>
      <c r="F9" s="100" t="s">
        <v>2218</v>
      </c>
      <c r="G9" s="104">
        <v>111</v>
      </c>
      <c r="H9" s="107">
        <v>1</v>
      </c>
      <c r="I9" s="97">
        <f>VLOOKUP(H9,Cathi!$A$1:$F$18,5,0)</f>
        <v>1</v>
      </c>
      <c r="J9" s="100"/>
      <c r="K9" s="97" t="str">
        <f aca="true" t="shared" si="2" ref="K9:K72">IF(LEFT(F9,1)="(",MID(F9,2,8),LEFT(F9,3))</f>
        <v>302</v>
      </c>
      <c r="L9" s="97" t="str">
        <f aca="true" t="shared" si="3" ref="L9:L72">RIGHT(F9,2)</f>
        <v>A2</v>
      </c>
      <c r="M9" s="97" t="b">
        <f t="shared" si="0"/>
        <v>0</v>
      </c>
      <c r="N9" s="97" t="b">
        <f t="shared" si="1"/>
        <v>0</v>
      </c>
      <c r="O9" s="108">
        <v>12</v>
      </c>
    </row>
    <row r="10" spans="1:15" ht="15.75" customHeight="1">
      <c r="A10" s="100">
        <v>2</v>
      </c>
      <c r="B10" s="104">
        <v>11113</v>
      </c>
      <c r="C10" s="105" t="s">
        <v>1097</v>
      </c>
      <c r="D10" s="100">
        <v>12</v>
      </c>
      <c r="E10" s="106" t="str">
        <f>VLOOKUP(H10,Cathi!$A$1:$B$23,2,0)</f>
        <v>09h30,18/09/19</v>
      </c>
      <c r="F10" s="100" t="s">
        <v>2218</v>
      </c>
      <c r="G10" s="104">
        <v>111</v>
      </c>
      <c r="H10" s="107">
        <v>15</v>
      </c>
      <c r="I10" s="97">
        <f>VLOOKUP(H10,Cathi!$A$1:$F$18,5,0)</f>
        <v>8</v>
      </c>
      <c r="J10" s="100"/>
      <c r="K10" s="97" t="str">
        <f t="shared" si="2"/>
        <v>302</v>
      </c>
      <c r="L10" s="97" t="str">
        <f t="shared" si="3"/>
        <v>A2</v>
      </c>
      <c r="M10" s="97" t="b">
        <f t="shared" si="0"/>
        <v>1</v>
      </c>
      <c r="N10" s="97" t="b">
        <f t="shared" si="1"/>
        <v>1</v>
      </c>
      <c r="O10" s="108">
        <v>14</v>
      </c>
    </row>
    <row r="11" spans="1:15" ht="15.75" customHeight="1">
      <c r="A11" s="100">
        <v>3</v>
      </c>
      <c r="B11" s="104">
        <v>11102</v>
      </c>
      <c r="C11" s="105" t="s">
        <v>348</v>
      </c>
      <c r="D11" s="100">
        <v>10</v>
      </c>
      <c r="E11" s="106" t="str">
        <f>VLOOKUP(H11,Cathi!$A$1:$B$23,2,0)</f>
        <v>09h30,19/09/19</v>
      </c>
      <c r="F11" s="100" t="s">
        <v>2628</v>
      </c>
      <c r="G11" s="104">
        <v>111</v>
      </c>
      <c r="H11" s="107">
        <v>16</v>
      </c>
      <c r="I11" s="97">
        <f>VLOOKUP(H11,Cathi!$A$1:$F$18,5,0)</f>
        <v>11</v>
      </c>
      <c r="J11" s="100"/>
      <c r="K11" s="97" t="str">
        <f t="shared" si="2"/>
        <v>101</v>
      </c>
      <c r="L11" s="97" t="str">
        <f t="shared" si="3"/>
        <v>C1</v>
      </c>
      <c r="M11" s="97" t="b">
        <f t="shared" si="0"/>
        <v>1</v>
      </c>
      <c r="N11" s="97" t="b">
        <f t="shared" si="1"/>
        <v>0</v>
      </c>
      <c r="O11" s="108">
        <v>16</v>
      </c>
    </row>
    <row r="12" spans="1:15" ht="15.75" customHeight="1">
      <c r="A12" s="100">
        <v>4</v>
      </c>
      <c r="B12" s="104">
        <v>11109</v>
      </c>
      <c r="C12" s="105" t="s">
        <v>1222</v>
      </c>
      <c r="D12" s="100">
        <v>18</v>
      </c>
      <c r="E12" s="106" t="str">
        <f>VLOOKUP(H12,Cathi!$A$1:$B$23,2,0)</f>
        <v>09h30,19/09/19</v>
      </c>
      <c r="F12" s="100" t="s">
        <v>2246</v>
      </c>
      <c r="G12" s="104">
        <v>111</v>
      </c>
      <c r="H12" s="107">
        <v>16</v>
      </c>
      <c r="I12" s="97">
        <f>VLOOKUP(H12,Cathi!$A$1:$F$18,5,0)</f>
        <v>11</v>
      </c>
      <c r="J12" s="100"/>
      <c r="K12" s="97" t="str">
        <f t="shared" si="2"/>
        <v>303</v>
      </c>
      <c r="L12" s="97" t="str">
        <f t="shared" si="3"/>
        <v>A2</v>
      </c>
      <c r="M12" s="97" t="b">
        <f t="shared" si="0"/>
        <v>1</v>
      </c>
      <c r="N12" s="97" t="b">
        <f t="shared" si="1"/>
        <v>0</v>
      </c>
      <c r="O12" s="108">
        <v>15</v>
      </c>
    </row>
    <row r="13" spans="1:15" ht="15.75" customHeight="1">
      <c r="A13" s="100">
        <v>5</v>
      </c>
      <c r="B13" s="104" t="s">
        <v>1368</v>
      </c>
      <c r="C13" s="105" t="s">
        <v>521</v>
      </c>
      <c r="D13" s="100">
        <v>21</v>
      </c>
      <c r="E13" s="106" t="str">
        <f>VLOOKUP(H13,Cathi!$A$1:$B$23,2,0)</f>
        <v>09h30,19/09/19</v>
      </c>
      <c r="F13" s="100" t="s">
        <v>2247</v>
      </c>
      <c r="G13" s="104">
        <v>111</v>
      </c>
      <c r="H13" s="107">
        <v>16</v>
      </c>
      <c r="I13" s="97">
        <f>VLOOKUP(H13,Cathi!$A$1:$F$18,5,0)</f>
        <v>11</v>
      </c>
      <c r="J13" s="100"/>
      <c r="K13" s="97" t="str">
        <f t="shared" si="2"/>
        <v>304</v>
      </c>
      <c r="L13" s="97" t="str">
        <f t="shared" si="3"/>
        <v>A2</v>
      </c>
      <c r="M13" s="97" t="b">
        <f t="shared" si="0"/>
        <v>1</v>
      </c>
      <c r="N13" s="97" t="b">
        <f t="shared" si="1"/>
        <v>1</v>
      </c>
      <c r="O13" s="108">
        <v>16</v>
      </c>
    </row>
    <row r="14" spans="1:15" ht="15.75" customHeight="1">
      <c r="A14" s="100">
        <v>6</v>
      </c>
      <c r="B14" s="104" t="s">
        <v>1742</v>
      </c>
      <c r="C14" s="105" t="s">
        <v>1743</v>
      </c>
      <c r="D14" s="100">
        <v>5</v>
      </c>
      <c r="E14" s="106" t="str">
        <f>VLOOKUP(H14,Cathi!$A$1:$B$23,2,0)</f>
        <v>14h00,16/09/19</v>
      </c>
      <c r="F14" s="100" t="s">
        <v>2218</v>
      </c>
      <c r="G14" s="104">
        <v>112</v>
      </c>
      <c r="H14" s="107">
        <v>13</v>
      </c>
      <c r="I14" s="97">
        <f>VLOOKUP(H14,Cathi!$A$1:$F$18,5,0)</f>
        <v>3</v>
      </c>
      <c r="J14" s="100"/>
      <c r="K14" s="97" t="str">
        <f t="shared" si="2"/>
        <v>302</v>
      </c>
      <c r="L14" s="97" t="str">
        <f t="shared" si="3"/>
        <v>A2</v>
      </c>
      <c r="M14" s="97" t="b">
        <f t="shared" si="0"/>
        <v>0</v>
      </c>
      <c r="N14" s="97" t="b">
        <f t="shared" si="1"/>
        <v>1</v>
      </c>
      <c r="O14" s="108">
        <v>13</v>
      </c>
    </row>
    <row r="15" spans="1:15" ht="15.75" customHeight="1">
      <c r="A15" s="100">
        <v>7</v>
      </c>
      <c r="B15" s="104">
        <v>11214</v>
      </c>
      <c r="C15" s="105" t="s">
        <v>351</v>
      </c>
      <c r="D15" s="100">
        <v>12</v>
      </c>
      <c r="E15" s="106" t="str">
        <f>VLOOKUP(H15,Cathi!$A$1:$B$23,2,0)</f>
        <v>14h00,16/09/19</v>
      </c>
      <c r="F15" s="100" t="s">
        <v>2246</v>
      </c>
      <c r="G15" s="104">
        <v>112</v>
      </c>
      <c r="H15" s="107">
        <v>13</v>
      </c>
      <c r="I15" s="97">
        <f>VLOOKUP(H15,Cathi!$A$1:$F$18,5,0)</f>
        <v>3</v>
      </c>
      <c r="J15" s="100"/>
      <c r="K15" s="97" t="str">
        <f t="shared" si="2"/>
        <v>303</v>
      </c>
      <c r="L15" s="97" t="str">
        <f t="shared" si="3"/>
        <v>A2</v>
      </c>
      <c r="M15" s="97" t="b">
        <f t="shared" si="0"/>
        <v>1</v>
      </c>
      <c r="N15" s="97" t="b">
        <f t="shared" si="1"/>
        <v>1</v>
      </c>
      <c r="O15" s="108">
        <v>15</v>
      </c>
    </row>
    <row r="16" spans="1:15" ht="15.75" customHeight="1">
      <c r="A16" s="100">
        <v>8</v>
      </c>
      <c r="B16" s="104">
        <v>11215</v>
      </c>
      <c r="C16" s="105" t="s">
        <v>352</v>
      </c>
      <c r="D16" s="100">
        <v>15</v>
      </c>
      <c r="E16" s="106" t="str">
        <f>VLOOKUP(H16,Cathi!$A$1:$B$23,2,0)</f>
        <v>14h00,16/09/19</v>
      </c>
      <c r="F16" s="100" t="s">
        <v>2247</v>
      </c>
      <c r="G16" s="104">
        <v>112</v>
      </c>
      <c r="H16" s="107">
        <v>13</v>
      </c>
      <c r="I16" s="97">
        <f>VLOOKUP(H16,Cathi!$A$1:$F$18,5,0)</f>
        <v>3</v>
      </c>
      <c r="J16" s="100"/>
      <c r="K16" s="97" t="str">
        <f t="shared" si="2"/>
        <v>304</v>
      </c>
      <c r="L16" s="97" t="str">
        <f t="shared" si="3"/>
        <v>A2</v>
      </c>
      <c r="M16" s="97" t="b">
        <f t="shared" si="0"/>
        <v>1</v>
      </c>
      <c r="N16" s="97" t="b">
        <f t="shared" si="1"/>
        <v>1</v>
      </c>
      <c r="O16" s="108">
        <v>15</v>
      </c>
    </row>
    <row r="17" spans="1:15" ht="15.75" customHeight="1">
      <c r="A17" s="100">
        <v>9</v>
      </c>
      <c r="B17" s="104" t="s">
        <v>1741</v>
      </c>
      <c r="C17" s="105" t="s">
        <v>325</v>
      </c>
      <c r="D17" s="100">
        <v>5</v>
      </c>
      <c r="E17" s="106" t="str">
        <f>VLOOKUP(H17,Cathi!$A$1:$B$23,2,0)</f>
        <v>09h30,18/09/19</v>
      </c>
      <c r="F17" s="100" t="s">
        <v>2246</v>
      </c>
      <c r="G17" s="104">
        <v>112</v>
      </c>
      <c r="H17" s="107">
        <v>15</v>
      </c>
      <c r="I17" s="97">
        <f>VLOOKUP(H17,Cathi!$A$1:$F$18,5,0)</f>
        <v>8</v>
      </c>
      <c r="J17" s="100"/>
      <c r="K17" s="97" t="str">
        <f t="shared" si="2"/>
        <v>303</v>
      </c>
      <c r="L17" s="97" t="str">
        <f t="shared" si="3"/>
        <v>A2</v>
      </c>
      <c r="M17" s="97" t="b">
        <f t="shared" si="0"/>
        <v>1</v>
      </c>
      <c r="N17" s="97" t="b">
        <f t="shared" si="1"/>
        <v>1</v>
      </c>
      <c r="O17" s="108">
        <v>16</v>
      </c>
    </row>
    <row r="18" spans="1:15" ht="15.75" customHeight="1">
      <c r="A18" s="100">
        <v>10</v>
      </c>
      <c r="B18" s="104">
        <v>11208</v>
      </c>
      <c r="C18" s="105" t="s">
        <v>338</v>
      </c>
      <c r="D18" s="100">
        <v>12</v>
      </c>
      <c r="E18" s="106" t="str">
        <f>VLOOKUP(H18,Cathi!$A$1:$B$23,2,0)</f>
        <v>09h30,18/09/19</v>
      </c>
      <c r="F18" s="100" t="s">
        <v>2247</v>
      </c>
      <c r="G18" s="104">
        <v>112</v>
      </c>
      <c r="H18" s="107">
        <v>15</v>
      </c>
      <c r="I18" s="97">
        <f>VLOOKUP(H18,Cathi!$A$1:$F$18,5,0)</f>
        <v>8</v>
      </c>
      <c r="J18" s="100"/>
      <c r="K18" s="97" t="str">
        <f t="shared" si="2"/>
        <v>304</v>
      </c>
      <c r="L18" s="97" t="str">
        <f t="shared" si="3"/>
        <v>A2</v>
      </c>
      <c r="M18" s="97" t="b">
        <f t="shared" si="0"/>
        <v>1</v>
      </c>
      <c r="N18" s="97" t="b">
        <f t="shared" si="1"/>
        <v>1</v>
      </c>
      <c r="O18" s="108">
        <v>13</v>
      </c>
    </row>
    <row r="19" spans="1:15" ht="15.75" customHeight="1">
      <c r="A19" s="100">
        <v>11</v>
      </c>
      <c r="B19" s="104">
        <v>11218</v>
      </c>
      <c r="C19" s="105" t="s">
        <v>1414</v>
      </c>
      <c r="D19" s="100">
        <v>13</v>
      </c>
      <c r="E19" s="106" t="str">
        <f>VLOOKUP(H19,Cathi!$A$1:$B$23,2,0)</f>
        <v>09h30,18/09/19</v>
      </c>
      <c r="F19" s="100" t="s">
        <v>2247</v>
      </c>
      <c r="G19" s="104">
        <v>112</v>
      </c>
      <c r="H19" s="107">
        <v>15</v>
      </c>
      <c r="I19" s="97">
        <f>VLOOKUP(H19,Cathi!$A$1:$F$18,5,0)</f>
        <v>8</v>
      </c>
      <c r="J19" s="100"/>
      <c r="K19" s="97" t="str">
        <f t="shared" si="2"/>
        <v>304</v>
      </c>
      <c r="L19" s="97" t="str">
        <f t="shared" si="3"/>
        <v>A2</v>
      </c>
      <c r="M19" s="97" t="b">
        <f t="shared" si="0"/>
        <v>1</v>
      </c>
      <c r="N19" s="97" t="b">
        <f t="shared" si="1"/>
        <v>1</v>
      </c>
      <c r="O19" s="108">
        <v>15</v>
      </c>
    </row>
    <row r="20" spans="1:15" ht="15.75" customHeight="1">
      <c r="A20" s="100">
        <v>12</v>
      </c>
      <c r="B20" s="104">
        <v>11211</v>
      </c>
      <c r="C20" s="105" t="s">
        <v>328</v>
      </c>
      <c r="D20" s="100">
        <v>14</v>
      </c>
      <c r="E20" s="106" t="str">
        <f>VLOOKUP(H20,Cathi!$A$1:$B$23,2,0)</f>
        <v>14h00,18/09/19</v>
      </c>
      <c r="F20" s="100" t="s">
        <v>2218</v>
      </c>
      <c r="G20" s="104">
        <v>112</v>
      </c>
      <c r="H20" s="107">
        <v>9</v>
      </c>
      <c r="I20" s="97">
        <f>VLOOKUP(H20,Cathi!$A$1:$F$18,5,0)</f>
        <v>9</v>
      </c>
      <c r="J20" s="100"/>
      <c r="K20" s="97" t="str">
        <f t="shared" si="2"/>
        <v>302</v>
      </c>
      <c r="L20" s="97" t="str">
        <f t="shared" si="3"/>
        <v>A2</v>
      </c>
      <c r="M20" s="97" t="b">
        <f t="shared" si="0"/>
        <v>1</v>
      </c>
      <c r="N20" s="97" t="b">
        <f t="shared" si="1"/>
        <v>1</v>
      </c>
      <c r="O20" s="108">
        <v>1</v>
      </c>
    </row>
    <row r="21" spans="1:15" ht="15.75" customHeight="1">
      <c r="A21" s="100">
        <v>13</v>
      </c>
      <c r="B21" s="104">
        <v>11403</v>
      </c>
      <c r="C21" s="105" t="s">
        <v>341</v>
      </c>
      <c r="D21" s="100">
        <v>10</v>
      </c>
      <c r="E21" s="106" t="str">
        <f>VLOOKUP(H21,Cathi!$A$1:$B$23,2,0)</f>
        <v>09h30,17/09/19</v>
      </c>
      <c r="F21" s="100" t="s">
        <v>2218</v>
      </c>
      <c r="G21" s="104">
        <v>114</v>
      </c>
      <c r="H21" s="107">
        <v>14</v>
      </c>
      <c r="I21" s="97">
        <f>VLOOKUP(H21,Cathi!$A$1:$F$18,5,0)</f>
        <v>5</v>
      </c>
      <c r="J21" s="100"/>
      <c r="K21" s="97" t="str">
        <f t="shared" si="2"/>
        <v>302</v>
      </c>
      <c r="L21" s="97" t="str">
        <f t="shared" si="3"/>
        <v>A2</v>
      </c>
      <c r="M21" s="97" t="b">
        <f t="shared" si="0"/>
        <v>0</v>
      </c>
      <c r="N21" s="97" t="b">
        <f t="shared" si="1"/>
        <v>1</v>
      </c>
      <c r="O21" s="108">
        <v>4</v>
      </c>
    </row>
    <row r="22" spans="1:15" ht="15.75" customHeight="1">
      <c r="A22" s="100">
        <v>14</v>
      </c>
      <c r="B22" s="104">
        <v>11404</v>
      </c>
      <c r="C22" s="105" t="s">
        <v>342</v>
      </c>
      <c r="D22" s="100">
        <v>14</v>
      </c>
      <c r="E22" s="106" t="str">
        <f>VLOOKUP(H22,Cathi!$A$1:$B$23,2,0)</f>
        <v>09h30,17/09/19</v>
      </c>
      <c r="F22" s="100" t="s">
        <v>2246</v>
      </c>
      <c r="G22" s="104">
        <v>114</v>
      </c>
      <c r="H22" s="107">
        <v>14</v>
      </c>
      <c r="I22" s="97">
        <f>VLOOKUP(H22,Cathi!$A$1:$F$18,5,0)</f>
        <v>5</v>
      </c>
      <c r="J22" s="100"/>
      <c r="K22" s="97" t="str">
        <f t="shared" si="2"/>
        <v>303</v>
      </c>
      <c r="L22" s="97" t="str">
        <f t="shared" si="3"/>
        <v>A2</v>
      </c>
      <c r="M22" s="97" t="b">
        <f t="shared" si="0"/>
        <v>1</v>
      </c>
      <c r="N22" s="97" t="b">
        <f t="shared" si="1"/>
        <v>1</v>
      </c>
      <c r="O22" s="108">
        <v>7</v>
      </c>
    </row>
    <row r="23" spans="1:15" ht="15.75" customHeight="1">
      <c r="A23" s="100">
        <v>15</v>
      </c>
      <c r="B23" s="104">
        <v>11408</v>
      </c>
      <c r="C23" s="105" t="s">
        <v>1100</v>
      </c>
      <c r="D23" s="100">
        <v>12</v>
      </c>
      <c r="E23" s="106" t="str">
        <f>VLOOKUP(H23,Cathi!$A$1:$B$23,2,0)</f>
        <v>09h30,19/09/19</v>
      </c>
      <c r="F23" s="100" t="s">
        <v>2568</v>
      </c>
      <c r="G23" s="104">
        <v>114</v>
      </c>
      <c r="H23" s="107">
        <v>16</v>
      </c>
      <c r="I23" s="97">
        <f>VLOOKUP(H23,Cathi!$A$1:$F$18,5,0)</f>
        <v>11</v>
      </c>
      <c r="J23" s="100"/>
      <c r="K23" s="97" t="str">
        <f t="shared" si="2"/>
        <v>305</v>
      </c>
      <c r="L23" s="97" t="str">
        <f t="shared" si="3"/>
        <v>A2</v>
      </c>
      <c r="M23" s="97" t="b">
        <f t="shared" si="0"/>
        <v>1</v>
      </c>
      <c r="N23" s="97" t="b">
        <f t="shared" si="1"/>
        <v>1</v>
      </c>
      <c r="O23" s="108">
        <v>12</v>
      </c>
    </row>
    <row r="24" spans="1:15" ht="15.75" customHeight="1">
      <c r="A24" s="100">
        <v>16</v>
      </c>
      <c r="B24" s="104">
        <v>11428</v>
      </c>
      <c r="C24" s="105" t="s">
        <v>1235</v>
      </c>
      <c r="D24" s="100">
        <v>18</v>
      </c>
      <c r="E24" s="106" t="str">
        <f>VLOOKUP(H24,Cathi!$A$1:$B$23,2,0)</f>
        <v>09h30,19/09/19</v>
      </c>
      <c r="F24" s="100" t="s">
        <v>2568</v>
      </c>
      <c r="G24" s="104">
        <v>114</v>
      </c>
      <c r="H24" s="107">
        <v>16</v>
      </c>
      <c r="I24" s="97">
        <f>VLOOKUP(H24,Cathi!$A$1:$F$18,5,0)</f>
        <v>11</v>
      </c>
      <c r="J24" s="100"/>
      <c r="K24" s="97" t="str">
        <f t="shared" si="2"/>
        <v>305</v>
      </c>
      <c r="L24" s="97" t="str">
        <f t="shared" si="3"/>
        <v>A2</v>
      </c>
      <c r="M24" s="97" t="b">
        <f t="shared" si="0"/>
        <v>1</v>
      </c>
      <c r="N24" s="97" t="b">
        <f t="shared" si="1"/>
        <v>1</v>
      </c>
      <c r="O24" s="108">
        <v>15</v>
      </c>
    </row>
    <row r="25" spans="1:15" ht="15.75" customHeight="1">
      <c r="A25" s="100">
        <v>17</v>
      </c>
      <c r="B25" s="104" t="s">
        <v>2579</v>
      </c>
      <c r="C25" s="105" t="s">
        <v>552</v>
      </c>
      <c r="D25" s="100">
        <v>18</v>
      </c>
      <c r="E25" s="106" t="str">
        <f>VLOOKUP(H25,Cathi!$A$1:$B$23,2,0)</f>
        <v>09h30,19/09/19</v>
      </c>
      <c r="F25" s="100" t="s">
        <v>2599</v>
      </c>
      <c r="G25" s="104">
        <v>114</v>
      </c>
      <c r="H25" s="107">
        <v>16</v>
      </c>
      <c r="I25" s="97">
        <f>VLOOKUP(H25,Cathi!$A$1:$F$18,5,0)</f>
        <v>11</v>
      </c>
      <c r="J25" s="100"/>
      <c r="K25" s="97" t="str">
        <f t="shared" si="2"/>
        <v>306</v>
      </c>
      <c r="L25" s="97" t="str">
        <f t="shared" si="3"/>
        <v>A2</v>
      </c>
      <c r="M25" s="97" t="b">
        <f t="shared" si="0"/>
        <v>1</v>
      </c>
      <c r="N25" s="97" t="b">
        <f t="shared" si="1"/>
        <v>1</v>
      </c>
      <c r="O25" s="108">
        <v>16</v>
      </c>
    </row>
    <row r="26" spans="1:15" ht="15.75" customHeight="1">
      <c r="A26" s="100">
        <v>18</v>
      </c>
      <c r="B26" s="104">
        <v>11470</v>
      </c>
      <c r="C26" s="105" t="s">
        <v>2629</v>
      </c>
      <c r="D26" s="100">
        <v>18</v>
      </c>
      <c r="E26" s="106" t="str">
        <f>VLOOKUP(H26,Cathi!$A$1:$B$23,2,0)</f>
        <v>09h30,19/09/19</v>
      </c>
      <c r="F26" s="100" t="s">
        <v>2600</v>
      </c>
      <c r="G26" s="104">
        <v>114</v>
      </c>
      <c r="H26" s="107">
        <v>16</v>
      </c>
      <c r="I26" s="97">
        <f>VLOOKUP(H26,Cathi!$A$1:$F$18,5,0)</f>
        <v>11</v>
      </c>
      <c r="J26" s="100"/>
      <c r="K26" s="97" t="str">
        <f t="shared" si="2"/>
        <v>307</v>
      </c>
      <c r="L26" s="97" t="str">
        <f t="shared" si="3"/>
        <v>A2</v>
      </c>
      <c r="M26" s="97" t="b">
        <f t="shared" si="0"/>
        <v>1</v>
      </c>
      <c r="N26" s="97" t="b">
        <f t="shared" si="1"/>
        <v>1</v>
      </c>
      <c r="O26" s="108">
        <v>16</v>
      </c>
    </row>
    <row r="27" spans="1:15" ht="15.75" customHeight="1">
      <c r="A27" s="100">
        <v>19</v>
      </c>
      <c r="B27" s="104" t="s">
        <v>1903</v>
      </c>
      <c r="C27" s="105" t="s">
        <v>360</v>
      </c>
      <c r="D27" s="100">
        <v>38</v>
      </c>
      <c r="E27" s="106" t="str">
        <f>VLOOKUP(H27,Cathi!$A$1:$B$23,2,0)</f>
        <v>14h00,20/09/19</v>
      </c>
      <c r="F27" s="100" t="s">
        <v>2255</v>
      </c>
      <c r="G27" s="104">
        <v>114</v>
      </c>
      <c r="H27" s="107">
        <v>11</v>
      </c>
      <c r="I27" s="97">
        <f>VLOOKUP(H27,Cathi!$A$1:$F$18,5,0)</f>
        <v>14</v>
      </c>
      <c r="J27" s="100"/>
      <c r="K27" s="97" t="str">
        <f t="shared" si="2"/>
        <v>403</v>
      </c>
      <c r="L27" s="97" t="str">
        <f t="shared" si="3"/>
        <v>A4</v>
      </c>
      <c r="M27" s="97" t="b">
        <f t="shared" si="0"/>
        <v>1</v>
      </c>
      <c r="N27" s="97" t="b">
        <f t="shared" si="1"/>
        <v>0</v>
      </c>
      <c r="O27" s="108">
        <v>15</v>
      </c>
    </row>
    <row r="28" spans="1:15" ht="15.75" customHeight="1">
      <c r="A28" s="100">
        <v>20</v>
      </c>
      <c r="B28" s="104">
        <v>11401</v>
      </c>
      <c r="C28" s="105" t="s">
        <v>360</v>
      </c>
      <c r="D28" s="100">
        <v>91</v>
      </c>
      <c r="E28" s="106" t="str">
        <f>VLOOKUP(H28,Cathi!$A$1:$B$23,2,0)</f>
        <v>14h00,20/09/19</v>
      </c>
      <c r="F28" s="100" t="s">
        <v>2551</v>
      </c>
      <c r="G28" s="104">
        <v>114</v>
      </c>
      <c r="H28" s="107">
        <v>11</v>
      </c>
      <c r="I28" s="97">
        <f>VLOOKUP(H28,Cathi!$A$1:$F$18,5,0)</f>
        <v>14</v>
      </c>
      <c r="J28" s="100"/>
      <c r="K28" s="97" t="str">
        <f t="shared" si="2"/>
        <v>601-603)</v>
      </c>
      <c r="L28" s="97" t="str">
        <f t="shared" si="3"/>
        <v>C2</v>
      </c>
      <c r="M28" s="97" t="b">
        <f t="shared" si="0"/>
        <v>1</v>
      </c>
      <c r="N28" s="97" t="b">
        <f t="shared" si="1"/>
        <v>0</v>
      </c>
      <c r="O28" s="108">
        <v>4</v>
      </c>
    </row>
    <row r="29" spans="1:14" ht="15.75" customHeight="1">
      <c r="A29" s="100"/>
      <c r="B29" s="101" t="s">
        <v>15</v>
      </c>
      <c r="C29" s="102"/>
      <c r="D29" s="98"/>
      <c r="E29" s="98"/>
      <c r="F29" s="98"/>
      <c r="G29" s="98">
        <v>120</v>
      </c>
      <c r="H29" s="102"/>
      <c r="I29" s="97" t="e">
        <f>VLOOKUP(H29,Cathi!$A$1:$F$18,5,0)</f>
        <v>#N/A</v>
      </c>
      <c r="J29" s="100"/>
      <c r="K29" s="97">
        <f t="shared" si="2"/>
      </c>
      <c r="L29" s="97">
        <f t="shared" si="3"/>
      </c>
      <c r="M29" s="97" t="b">
        <f t="shared" si="0"/>
        <v>0</v>
      </c>
      <c r="N29" s="97" t="b">
        <f t="shared" si="1"/>
        <v>0</v>
      </c>
    </row>
    <row r="30" spans="1:15" ht="15.75" customHeight="1">
      <c r="A30" s="100">
        <v>1</v>
      </c>
      <c r="B30" s="104">
        <v>12101</v>
      </c>
      <c r="C30" s="105" t="s">
        <v>400</v>
      </c>
      <c r="D30" s="100">
        <v>44</v>
      </c>
      <c r="E30" s="106" t="str">
        <f>VLOOKUP(H30,Cathi!$A$1:$B$23,2,0)</f>
        <v>07h30,17/09/19</v>
      </c>
      <c r="F30" s="100" t="s">
        <v>2587</v>
      </c>
      <c r="G30" s="104">
        <v>121</v>
      </c>
      <c r="H30" s="107">
        <v>2</v>
      </c>
      <c r="I30" s="97">
        <f>VLOOKUP(H30,Cathi!$A$1:$F$18,5,0)</f>
        <v>4</v>
      </c>
      <c r="J30" s="100"/>
      <c r="K30" s="97" t="str">
        <f t="shared" si="2"/>
        <v>401,402)</v>
      </c>
      <c r="L30" s="97" t="str">
        <f t="shared" si="3"/>
        <v>A3</v>
      </c>
      <c r="M30" s="97" t="b">
        <f t="shared" si="0"/>
        <v>0</v>
      </c>
      <c r="N30" s="97" t="b">
        <f t="shared" si="1"/>
        <v>0</v>
      </c>
      <c r="O30" s="108">
        <v>13</v>
      </c>
    </row>
    <row r="31" spans="1:15" ht="15.75" customHeight="1">
      <c r="A31" s="100">
        <v>2</v>
      </c>
      <c r="B31" s="104">
        <v>12105</v>
      </c>
      <c r="C31" s="105" t="s">
        <v>223</v>
      </c>
      <c r="D31" s="100">
        <v>26</v>
      </c>
      <c r="E31" s="106" t="str">
        <f>VLOOKUP(H31,Cathi!$A$1:$B$23,2,0)</f>
        <v>09h30,17/09/19</v>
      </c>
      <c r="F31" s="100" t="s">
        <v>2560</v>
      </c>
      <c r="G31" s="104">
        <v>121</v>
      </c>
      <c r="H31" s="107">
        <v>14</v>
      </c>
      <c r="I31" s="97">
        <f>VLOOKUP(H31,Cathi!$A$1:$F$18,5,0)</f>
        <v>5</v>
      </c>
      <c r="J31" s="100"/>
      <c r="K31" s="97" t="str">
        <f t="shared" si="2"/>
        <v>402</v>
      </c>
      <c r="L31" s="97" t="str">
        <f t="shared" si="3"/>
        <v>A3</v>
      </c>
      <c r="M31" s="97" t="b">
        <f t="shared" si="0"/>
        <v>1</v>
      </c>
      <c r="N31" s="97" t="b">
        <f t="shared" si="1"/>
        <v>1</v>
      </c>
      <c r="O31" s="108">
        <v>5</v>
      </c>
    </row>
    <row r="32" spans="1:15" ht="15.75" customHeight="1">
      <c r="A32" s="100">
        <v>3</v>
      </c>
      <c r="B32" s="104" t="s">
        <v>1745</v>
      </c>
      <c r="C32" s="105" t="s">
        <v>223</v>
      </c>
      <c r="D32" s="100">
        <v>16</v>
      </c>
      <c r="E32" s="106" t="str">
        <f>VLOOKUP(H32,Cathi!$A$1:$B$23,2,0)</f>
        <v>09h30,19/09/19</v>
      </c>
      <c r="F32" s="100" t="s">
        <v>2549</v>
      </c>
      <c r="G32" s="104">
        <v>121</v>
      </c>
      <c r="H32" s="107">
        <v>16</v>
      </c>
      <c r="I32" s="97">
        <f>VLOOKUP(H32,Cathi!$A$1:$F$18,5,0)</f>
        <v>11</v>
      </c>
      <c r="J32" s="100"/>
      <c r="K32" s="97" t="str">
        <f t="shared" si="2"/>
        <v>401</v>
      </c>
      <c r="L32" s="97" t="str">
        <f t="shared" si="3"/>
        <v>A3</v>
      </c>
      <c r="M32" s="97" t="b">
        <f t="shared" si="0"/>
        <v>1</v>
      </c>
      <c r="N32" s="97" t="b">
        <f t="shared" si="1"/>
        <v>1</v>
      </c>
      <c r="O32" s="108">
        <v>16</v>
      </c>
    </row>
    <row r="33" spans="1:15" ht="15.75" customHeight="1">
      <c r="A33" s="100">
        <v>4</v>
      </c>
      <c r="B33" s="104">
        <v>12206</v>
      </c>
      <c r="C33" s="105" t="s">
        <v>676</v>
      </c>
      <c r="D33" s="100">
        <v>13</v>
      </c>
      <c r="E33" s="106" t="str">
        <f>VLOOKUP(H33,Cathi!$A$1:$B$23,2,0)</f>
        <v>09h30,19/09/19</v>
      </c>
      <c r="F33" s="100" t="s">
        <v>2560</v>
      </c>
      <c r="G33" s="104">
        <v>122</v>
      </c>
      <c r="H33" s="107">
        <v>16</v>
      </c>
      <c r="I33" s="97">
        <f>VLOOKUP(H33,Cathi!$A$1:$F$18,5,0)</f>
        <v>11</v>
      </c>
      <c r="J33" s="100"/>
      <c r="K33" s="97" t="str">
        <f t="shared" si="2"/>
        <v>402</v>
      </c>
      <c r="L33" s="97" t="str">
        <f t="shared" si="3"/>
        <v>A3</v>
      </c>
      <c r="M33" s="97" t="b">
        <f t="shared" si="0"/>
        <v>0</v>
      </c>
      <c r="N33" s="97" t="b">
        <f t="shared" si="1"/>
        <v>1</v>
      </c>
      <c r="O33" s="108">
        <v>13</v>
      </c>
    </row>
    <row r="34" spans="1:15" ht="15.75" customHeight="1">
      <c r="A34" s="100">
        <v>5</v>
      </c>
      <c r="B34" s="104">
        <v>12316</v>
      </c>
      <c r="C34" s="105" t="s">
        <v>891</v>
      </c>
      <c r="D34" s="100">
        <v>11</v>
      </c>
      <c r="E34" s="106" t="str">
        <f>VLOOKUP(H34,Cathi!$A$1:$B$23,2,0)</f>
        <v>09h30,18/09/19</v>
      </c>
      <c r="F34" s="100" t="s">
        <v>2549</v>
      </c>
      <c r="G34" s="104">
        <v>123</v>
      </c>
      <c r="H34" s="107">
        <v>15</v>
      </c>
      <c r="I34" s="97">
        <f>VLOOKUP(H34,Cathi!$A$1:$F$18,5,0)</f>
        <v>8</v>
      </c>
      <c r="J34" s="100"/>
      <c r="K34" s="97" t="str">
        <f t="shared" si="2"/>
        <v>401</v>
      </c>
      <c r="L34" s="97" t="str">
        <f t="shared" si="3"/>
        <v>A3</v>
      </c>
      <c r="M34" s="97" t="b">
        <f t="shared" si="0"/>
        <v>0</v>
      </c>
      <c r="N34" s="97" t="b">
        <f t="shared" si="1"/>
        <v>1</v>
      </c>
      <c r="O34" s="108">
        <v>10</v>
      </c>
    </row>
    <row r="35" spans="1:15" ht="15.75" customHeight="1">
      <c r="A35" s="100">
        <v>6</v>
      </c>
      <c r="B35" s="104">
        <v>12303</v>
      </c>
      <c r="C35" s="105" t="s">
        <v>893</v>
      </c>
      <c r="D35" s="100">
        <v>5</v>
      </c>
      <c r="E35" s="106" t="str">
        <f>VLOOKUP(H35,Cathi!$A$1:$B$23,2,0)</f>
        <v>09h30,19/09/19</v>
      </c>
      <c r="F35" s="100" t="s">
        <v>2561</v>
      </c>
      <c r="G35" s="104">
        <v>123</v>
      </c>
      <c r="H35" s="107">
        <v>16</v>
      </c>
      <c r="I35" s="97">
        <f>VLOOKUP(H35,Cathi!$A$1:$F$18,5,0)</f>
        <v>11</v>
      </c>
      <c r="J35" s="100"/>
      <c r="K35" s="97" t="str">
        <f t="shared" si="2"/>
        <v>403</v>
      </c>
      <c r="L35" s="97" t="str">
        <f t="shared" si="3"/>
        <v>A3</v>
      </c>
      <c r="M35" s="97" t="b">
        <f t="shared" si="0"/>
        <v>1</v>
      </c>
      <c r="N35" s="97" t="b">
        <f t="shared" si="1"/>
        <v>1</v>
      </c>
      <c r="O35" s="108">
        <v>8</v>
      </c>
    </row>
    <row r="36" spans="1:15" ht="15.75" customHeight="1">
      <c r="A36" s="100">
        <v>7</v>
      </c>
      <c r="B36" s="104">
        <v>12306</v>
      </c>
      <c r="C36" s="105" t="s">
        <v>884</v>
      </c>
      <c r="D36" s="100">
        <v>11</v>
      </c>
      <c r="E36" s="106" t="str">
        <f>VLOOKUP(H36,Cathi!$A$1:$B$23,2,0)</f>
        <v>09h30,19/09/19</v>
      </c>
      <c r="F36" s="100" t="s">
        <v>2561</v>
      </c>
      <c r="G36" s="104">
        <v>123</v>
      </c>
      <c r="H36" s="107">
        <v>16</v>
      </c>
      <c r="I36" s="97">
        <f>VLOOKUP(H36,Cathi!$A$1:$F$18,5,0)</f>
        <v>11</v>
      </c>
      <c r="J36" s="100"/>
      <c r="K36" s="97" t="str">
        <f t="shared" si="2"/>
        <v>403</v>
      </c>
      <c r="L36" s="97" t="str">
        <f t="shared" si="3"/>
        <v>A3</v>
      </c>
      <c r="M36" s="97" t="b">
        <f t="shared" si="0"/>
        <v>1</v>
      </c>
      <c r="N36" s="97" t="b">
        <f t="shared" si="1"/>
        <v>1</v>
      </c>
      <c r="O36" s="108">
        <v>16</v>
      </c>
    </row>
    <row r="37" spans="1:15" ht="15.75" customHeight="1">
      <c r="A37" s="100">
        <v>8</v>
      </c>
      <c r="B37" s="104">
        <v>12307</v>
      </c>
      <c r="C37" s="105" t="s">
        <v>1245</v>
      </c>
      <c r="D37" s="100">
        <v>10</v>
      </c>
      <c r="E37" s="106" t="str">
        <f>VLOOKUP(H37,Cathi!$A$1:$B$23,2,0)</f>
        <v>09h30,19/09/19</v>
      </c>
      <c r="F37" s="100" t="s">
        <v>2561</v>
      </c>
      <c r="G37" s="104">
        <v>123</v>
      </c>
      <c r="H37" s="107">
        <v>16</v>
      </c>
      <c r="I37" s="97">
        <f>VLOOKUP(H37,Cathi!$A$1:$F$18,5,0)</f>
        <v>11</v>
      </c>
      <c r="J37" s="100"/>
      <c r="K37" s="97" t="str">
        <f t="shared" si="2"/>
        <v>403</v>
      </c>
      <c r="L37" s="97" t="str">
        <f t="shared" si="3"/>
        <v>A3</v>
      </c>
      <c r="M37" s="97" t="b">
        <f t="shared" si="0"/>
        <v>1</v>
      </c>
      <c r="N37" s="97" t="b">
        <f t="shared" si="1"/>
        <v>1</v>
      </c>
      <c r="O37" s="108">
        <v>15</v>
      </c>
    </row>
    <row r="38" spans="1:14" ht="15.75" customHeight="1">
      <c r="A38" s="100"/>
      <c r="B38" s="101" t="s">
        <v>16</v>
      </c>
      <c r="C38" s="102"/>
      <c r="D38" s="98"/>
      <c r="E38" s="98"/>
      <c r="F38" s="98"/>
      <c r="G38" s="98">
        <v>130</v>
      </c>
      <c r="H38" s="102"/>
      <c r="I38" s="97" t="e">
        <f>VLOOKUP(H38,Cathi!$A$1:$F$18,5,0)</f>
        <v>#N/A</v>
      </c>
      <c r="J38" s="100"/>
      <c r="K38" s="97">
        <f t="shared" si="2"/>
      </c>
      <c r="L38" s="97">
        <f t="shared" si="3"/>
      </c>
      <c r="M38" s="97" t="b">
        <f t="shared" si="0"/>
        <v>0</v>
      </c>
      <c r="N38" s="97" t="b">
        <f t="shared" si="1"/>
        <v>0</v>
      </c>
    </row>
    <row r="39" spans="1:15" ht="15.75" customHeight="1">
      <c r="A39" s="100">
        <v>1</v>
      </c>
      <c r="B39" s="104">
        <v>13101</v>
      </c>
      <c r="C39" s="105" t="s">
        <v>441</v>
      </c>
      <c r="D39" s="100">
        <v>39</v>
      </c>
      <c r="E39" s="106" t="str">
        <f>VLOOKUP(H39,Cathi!$A$1:$B$23,2,0)</f>
        <v>07h30,16/09/19</v>
      </c>
      <c r="F39" s="100" t="s">
        <v>2221</v>
      </c>
      <c r="G39" s="104">
        <v>131</v>
      </c>
      <c r="H39" s="107">
        <v>1</v>
      </c>
      <c r="I39" s="97">
        <f>VLOOKUP(H39,Cathi!$A$1:$F$18,5,0)</f>
        <v>1</v>
      </c>
      <c r="J39" s="100"/>
      <c r="K39" s="97" t="str">
        <f t="shared" si="2"/>
        <v>301</v>
      </c>
      <c r="L39" s="97" t="str">
        <f t="shared" si="3"/>
        <v>C2</v>
      </c>
      <c r="M39" s="97" t="b">
        <f t="shared" si="0"/>
        <v>0</v>
      </c>
      <c r="N39" s="97" t="b">
        <f t="shared" si="1"/>
        <v>0</v>
      </c>
      <c r="O39" s="108">
        <v>14</v>
      </c>
    </row>
    <row r="40" spans="1:15" ht="15.75" customHeight="1">
      <c r="A40" s="100">
        <v>2</v>
      </c>
      <c r="B40" s="104">
        <v>13103</v>
      </c>
      <c r="C40" s="105" t="s">
        <v>428</v>
      </c>
      <c r="D40" s="100">
        <v>15</v>
      </c>
      <c r="E40" s="106" t="str">
        <f>VLOOKUP(H40,Cathi!$A$1:$B$23,2,0)</f>
        <v>09h30,19/09/19</v>
      </c>
      <c r="F40" s="100" t="s">
        <v>2221</v>
      </c>
      <c r="G40" s="104">
        <v>131</v>
      </c>
      <c r="H40" s="107">
        <v>16</v>
      </c>
      <c r="I40" s="97">
        <f>VLOOKUP(H40,Cathi!$A$1:$F$18,5,0)</f>
        <v>11</v>
      </c>
      <c r="J40" s="100"/>
      <c r="K40" s="97" t="str">
        <f t="shared" si="2"/>
        <v>301</v>
      </c>
      <c r="L40" s="97" t="str">
        <f t="shared" si="3"/>
        <v>C2</v>
      </c>
      <c r="M40" s="97" t="b">
        <f aca="true" t="shared" si="4" ref="M40:M76">G40=G39</f>
        <v>1</v>
      </c>
      <c r="N40" s="97" t="b">
        <f t="shared" si="1"/>
        <v>1</v>
      </c>
      <c r="O40" s="108">
        <v>14</v>
      </c>
    </row>
    <row r="41" spans="1:15" ht="15.75" customHeight="1">
      <c r="A41" s="100">
        <v>3</v>
      </c>
      <c r="B41" s="104">
        <v>13161</v>
      </c>
      <c r="C41" s="105" t="s">
        <v>415</v>
      </c>
      <c r="D41" s="100">
        <v>15</v>
      </c>
      <c r="E41" s="106" t="str">
        <f>VLOOKUP(H41,Cathi!$A$1:$B$23,2,0)</f>
        <v>09h30,19/09/19</v>
      </c>
      <c r="F41" s="100" t="s">
        <v>2221</v>
      </c>
      <c r="G41" s="104">
        <v>131</v>
      </c>
      <c r="H41" s="107">
        <v>16</v>
      </c>
      <c r="I41" s="97">
        <f>VLOOKUP(H41,Cathi!$A$1:$F$18,5,0)</f>
        <v>11</v>
      </c>
      <c r="J41" s="100"/>
      <c r="K41" s="97" t="str">
        <f t="shared" si="2"/>
        <v>301</v>
      </c>
      <c r="L41" s="97" t="str">
        <f t="shared" si="3"/>
        <v>C2</v>
      </c>
      <c r="M41" s="97" t="b">
        <f t="shared" si="4"/>
        <v>1</v>
      </c>
      <c r="N41" s="97" t="b">
        <f t="shared" si="1"/>
        <v>1</v>
      </c>
      <c r="O41" s="108">
        <v>16</v>
      </c>
    </row>
    <row r="42" spans="1:15" ht="15.75" customHeight="1">
      <c r="A42" s="100">
        <v>4</v>
      </c>
      <c r="B42" s="104">
        <v>13182</v>
      </c>
      <c r="C42" s="105" t="s">
        <v>424</v>
      </c>
      <c r="D42" s="100">
        <v>10</v>
      </c>
      <c r="E42" s="106" t="str">
        <f>VLOOKUP(H42,Cathi!$A$1:$B$23,2,0)</f>
        <v>09h30,19/09/19</v>
      </c>
      <c r="F42" s="100" t="s">
        <v>2221</v>
      </c>
      <c r="G42" s="104">
        <v>131</v>
      </c>
      <c r="H42" s="107">
        <v>16</v>
      </c>
      <c r="I42" s="97">
        <f>VLOOKUP(H42,Cathi!$A$1:$F$18,5,0)</f>
        <v>11</v>
      </c>
      <c r="J42" s="100"/>
      <c r="K42" s="97" t="str">
        <f t="shared" si="2"/>
        <v>301</v>
      </c>
      <c r="L42" s="97" t="str">
        <f t="shared" si="3"/>
        <v>C2</v>
      </c>
      <c r="M42" s="97" t="b">
        <f t="shared" si="4"/>
        <v>1</v>
      </c>
      <c r="N42" s="97" t="b">
        <f t="shared" si="1"/>
        <v>1</v>
      </c>
      <c r="O42" s="108">
        <v>6</v>
      </c>
    </row>
    <row r="43" spans="1:15" ht="15.75" customHeight="1">
      <c r="A43" s="100">
        <v>5</v>
      </c>
      <c r="B43" s="104">
        <v>13150</v>
      </c>
      <c r="C43" s="105" t="s">
        <v>1118</v>
      </c>
      <c r="D43" s="100">
        <v>47</v>
      </c>
      <c r="E43" s="106" t="str">
        <f>VLOOKUP(H43,Cathi!$A$1:$B$23,2,0)</f>
        <v>14h00,19/09/19</v>
      </c>
      <c r="F43" s="100" t="s">
        <v>2233</v>
      </c>
      <c r="G43" s="104">
        <v>131</v>
      </c>
      <c r="H43" s="107">
        <v>10</v>
      </c>
      <c r="I43" s="97">
        <f>VLOOKUP(H43,Cathi!$A$1:$F$18,5,0)</f>
        <v>12</v>
      </c>
      <c r="J43" s="100"/>
      <c r="K43" s="97" t="str">
        <f t="shared" si="2"/>
        <v>401,402)</v>
      </c>
      <c r="L43" s="97" t="str">
        <f t="shared" si="3"/>
        <v>C2</v>
      </c>
      <c r="M43" s="97" t="b">
        <f t="shared" si="4"/>
        <v>1</v>
      </c>
      <c r="N43" s="97" t="b">
        <f t="shared" si="1"/>
        <v>1</v>
      </c>
      <c r="O43" s="108">
        <v>6</v>
      </c>
    </row>
    <row r="44" spans="1:15" ht="15.75" customHeight="1">
      <c r="A44" s="100">
        <v>6</v>
      </c>
      <c r="B44" s="104">
        <v>13171</v>
      </c>
      <c r="C44" s="105" t="s">
        <v>212</v>
      </c>
      <c r="D44" s="100">
        <v>34</v>
      </c>
      <c r="E44" s="106" t="str">
        <f>VLOOKUP(H44,Cathi!$A$1:$B$23,2,0)</f>
        <v>07h30,21/09/19</v>
      </c>
      <c r="F44" s="100" t="s">
        <v>2555</v>
      </c>
      <c r="G44" s="104">
        <v>131</v>
      </c>
      <c r="H44" s="107">
        <v>6</v>
      </c>
      <c r="I44" s="97">
        <f>VLOOKUP(H44,Cathi!$A$1:$F$18,5,0)</f>
        <v>15</v>
      </c>
      <c r="J44" s="100"/>
      <c r="K44" s="97" t="str">
        <f t="shared" si="2"/>
        <v>606</v>
      </c>
      <c r="L44" s="97" t="str">
        <f t="shared" si="3"/>
        <v>C2</v>
      </c>
      <c r="M44" s="97" t="b">
        <f t="shared" si="4"/>
        <v>1</v>
      </c>
      <c r="N44" s="97" t="b">
        <f t="shared" si="1"/>
        <v>1</v>
      </c>
      <c r="O44" s="108">
        <v>15</v>
      </c>
    </row>
    <row r="45" spans="1:15" ht="15.75" customHeight="1">
      <c r="A45" s="100">
        <v>7</v>
      </c>
      <c r="B45" s="104" t="s">
        <v>1927</v>
      </c>
      <c r="C45" s="105" t="s">
        <v>212</v>
      </c>
      <c r="D45" s="100">
        <v>15</v>
      </c>
      <c r="E45" s="106" t="str">
        <f>VLOOKUP(H45,Cathi!$A$1:$B$23,2,0)</f>
        <v>07h30,21/09/19</v>
      </c>
      <c r="F45" s="100" t="s">
        <v>2274</v>
      </c>
      <c r="G45" s="104">
        <v>131</v>
      </c>
      <c r="H45" s="107">
        <v>6</v>
      </c>
      <c r="I45" s="97">
        <f>VLOOKUP(H45,Cathi!$A$1:$F$18,5,0)</f>
        <v>15</v>
      </c>
      <c r="J45" s="100"/>
      <c r="K45" s="97" t="str">
        <f t="shared" si="2"/>
        <v>605</v>
      </c>
      <c r="L45" s="97" t="str">
        <f t="shared" si="3"/>
        <v>C2</v>
      </c>
      <c r="M45" s="97" t="b">
        <f t="shared" si="4"/>
        <v>1</v>
      </c>
      <c r="N45" s="97" t="b">
        <f t="shared" si="1"/>
        <v>1</v>
      </c>
      <c r="O45" s="108">
        <v>15</v>
      </c>
    </row>
    <row r="46" spans="1:15" ht="15.75" customHeight="1">
      <c r="A46" s="100">
        <v>8</v>
      </c>
      <c r="B46" s="104">
        <v>13254</v>
      </c>
      <c r="C46" s="105" t="s">
        <v>1317</v>
      </c>
      <c r="D46" s="100">
        <v>19</v>
      </c>
      <c r="E46" s="106" t="str">
        <f>VLOOKUP(H46,Cathi!$A$1:$B$23,2,0)</f>
        <v>14h00,16/09/19</v>
      </c>
      <c r="F46" s="100" t="s">
        <v>2219</v>
      </c>
      <c r="G46" s="104">
        <v>132</v>
      </c>
      <c r="H46" s="107">
        <v>13</v>
      </c>
      <c r="I46" s="97">
        <f>VLOOKUP(H46,Cathi!$A$1:$F$18,5,0)</f>
        <v>3</v>
      </c>
      <c r="J46" s="100"/>
      <c r="K46" s="97" t="str">
        <f t="shared" si="2"/>
        <v>201</v>
      </c>
      <c r="L46" s="97" t="str">
        <f t="shared" si="3"/>
        <v>C2</v>
      </c>
      <c r="M46" s="97" t="b">
        <f t="shared" si="4"/>
        <v>0</v>
      </c>
      <c r="N46" s="97" t="b">
        <f t="shared" si="1"/>
        <v>1</v>
      </c>
      <c r="O46" s="108">
        <v>14</v>
      </c>
    </row>
    <row r="47" spans="1:15" ht="15.75" customHeight="1">
      <c r="A47" s="100">
        <v>9</v>
      </c>
      <c r="B47" s="104">
        <v>13201</v>
      </c>
      <c r="C47" s="105" t="s">
        <v>480</v>
      </c>
      <c r="D47" s="100">
        <v>27</v>
      </c>
      <c r="E47" s="106" t="str">
        <f>VLOOKUP(H47,Cathi!$A$1:$B$23,2,0)</f>
        <v>09h30,17/09/19</v>
      </c>
      <c r="F47" s="100" t="s">
        <v>2244</v>
      </c>
      <c r="G47" s="104">
        <v>132</v>
      </c>
      <c r="H47" s="107">
        <v>14</v>
      </c>
      <c r="I47" s="97">
        <f>VLOOKUP(H47,Cathi!$A$1:$F$18,5,0)</f>
        <v>5</v>
      </c>
      <c r="J47" s="100"/>
      <c r="K47" s="97" t="str">
        <f t="shared" si="2"/>
        <v>401</v>
      </c>
      <c r="L47" s="97" t="str">
        <f t="shared" si="3"/>
        <v>C2</v>
      </c>
      <c r="M47" s="97" t="b">
        <f t="shared" si="4"/>
        <v>1</v>
      </c>
      <c r="N47" s="97" t="b">
        <f t="shared" si="1"/>
        <v>1</v>
      </c>
      <c r="O47" s="108">
        <v>4</v>
      </c>
    </row>
    <row r="48" spans="1:15" ht="15.75" customHeight="1">
      <c r="A48" s="100">
        <v>10</v>
      </c>
      <c r="B48" s="104">
        <v>13252</v>
      </c>
      <c r="C48" s="105" t="s">
        <v>392</v>
      </c>
      <c r="D48" s="100">
        <v>42</v>
      </c>
      <c r="E48" s="106" t="str">
        <f>VLOOKUP(H48,Cathi!$A$1:$B$23,2,0)</f>
        <v>14h00,17/09/19</v>
      </c>
      <c r="F48" s="100" t="s">
        <v>2240</v>
      </c>
      <c r="G48" s="104">
        <v>132</v>
      </c>
      <c r="H48" s="107">
        <v>8</v>
      </c>
      <c r="I48" s="97">
        <f>VLOOKUP(H48,Cathi!$A$1:$F$18,5,0)</f>
        <v>6</v>
      </c>
      <c r="J48" s="100"/>
      <c r="K48" s="97" t="str">
        <f t="shared" si="2"/>
        <v>706,707)</v>
      </c>
      <c r="L48" s="97" t="str">
        <f t="shared" si="3"/>
        <v>C2</v>
      </c>
      <c r="M48" s="97" t="b">
        <f t="shared" si="4"/>
        <v>1</v>
      </c>
      <c r="N48" s="97" t="b">
        <f t="shared" si="1"/>
        <v>1</v>
      </c>
      <c r="O48" s="108">
        <v>14</v>
      </c>
    </row>
    <row r="49" spans="1:15" ht="15.75" customHeight="1">
      <c r="A49" s="100">
        <v>11</v>
      </c>
      <c r="B49" s="104">
        <v>13229</v>
      </c>
      <c r="C49" s="105" t="s">
        <v>457</v>
      </c>
      <c r="D49" s="100">
        <v>10</v>
      </c>
      <c r="E49" s="106" t="str">
        <f>VLOOKUP(H49,Cathi!$A$1:$B$23,2,0)</f>
        <v>09h30,18/09/19</v>
      </c>
      <c r="F49" s="100" t="s">
        <v>2250</v>
      </c>
      <c r="G49" s="104">
        <v>132</v>
      </c>
      <c r="H49" s="107">
        <v>15</v>
      </c>
      <c r="I49" s="97">
        <f>VLOOKUP(H49,Cathi!$A$1:$F$18,5,0)</f>
        <v>8</v>
      </c>
      <c r="J49" s="100"/>
      <c r="K49" s="97" t="str">
        <f t="shared" si="2"/>
        <v>406</v>
      </c>
      <c r="L49" s="97" t="str">
        <f t="shared" si="3"/>
        <v>C2</v>
      </c>
      <c r="M49" s="97" t="b">
        <f t="shared" si="4"/>
        <v>1</v>
      </c>
      <c r="N49" s="97" t="b">
        <f t="shared" si="1"/>
        <v>1</v>
      </c>
      <c r="O49" s="108">
        <v>2</v>
      </c>
    </row>
    <row r="50" spans="1:15" ht="15.75" customHeight="1">
      <c r="A50" s="100">
        <v>12</v>
      </c>
      <c r="B50" s="104">
        <v>13209</v>
      </c>
      <c r="C50" s="105" t="s">
        <v>481</v>
      </c>
      <c r="D50" s="100">
        <v>16</v>
      </c>
      <c r="E50" s="106" t="str">
        <f>VLOOKUP(H50,Cathi!$A$1:$B$23,2,0)</f>
        <v>09h30,19/09/19</v>
      </c>
      <c r="F50" s="100" t="s">
        <v>2244</v>
      </c>
      <c r="G50" s="104">
        <v>132</v>
      </c>
      <c r="H50" s="107">
        <v>16</v>
      </c>
      <c r="I50" s="97">
        <f>VLOOKUP(H50,Cathi!$A$1:$F$18,5,0)</f>
        <v>11</v>
      </c>
      <c r="J50" s="100"/>
      <c r="K50" s="97" t="str">
        <f t="shared" si="2"/>
        <v>401</v>
      </c>
      <c r="L50" s="97" t="str">
        <f t="shared" si="3"/>
        <v>C2</v>
      </c>
      <c r="M50" s="97" t="b">
        <f t="shared" si="4"/>
        <v>1</v>
      </c>
      <c r="N50" s="97" t="b">
        <f t="shared" si="1"/>
        <v>1</v>
      </c>
      <c r="O50" s="108">
        <v>16</v>
      </c>
    </row>
    <row r="51" spans="1:15" ht="15.75" customHeight="1">
      <c r="A51" s="100">
        <v>13</v>
      </c>
      <c r="B51" s="104">
        <v>13212</v>
      </c>
      <c r="C51" s="105" t="s">
        <v>471</v>
      </c>
      <c r="D51" s="100">
        <v>9</v>
      </c>
      <c r="E51" s="106" t="str">
        <f>VLOOKUP(H51,Cathi!$A$1:$B$23,2,0)</f>
        <v>09h30,19/09/19</v>
      </c>
      <c r="F51" s="100" t="s">
        <v>2244</v>
      </c>
      <c r="G51" s="104">
        <v>132</v>
      </c>
      <c r="H51" s="107">
        <v>16</v>
      </c>
      <c r="I51" s="97">
        <f>VLOOKUP(H51,Cathi!$A$1:$F$18,5,0)</f>
        <v>11</v>
      </c>
      <c r="J51" s="100"/>
      <c r="K51" s="97" t="str">
        <f t="shared" si="2"/>
        <v>401</v>
      </c>
      <c r="L51" s="97" t="str">
        <f t="shared" si="3"/>
        <v>C2</v>
      </c>
      <c r="M51" s="97" t="b">
        <f t="shared" si="4"/>
        <v>1</v>
      </c>
      <c r="N51" s="97" t="b">
        <f t="shared" si="1"/>
        <v>1</v>
      </c>
      <c r="O51" s="108">
        <v>10</v>
      </c>
    </row>
    <row r="52" spans="1:15" ht="15.75" customHeight="1">
      <c r="A52" s="100">
        <v>14</v>
      </c>
      <c r="B52" s="104">
        <v>13251</v>
      </c>
      <c r="C52" s="105" t="s">
        <v>431</v>
      </c>
      <c r="D52" s="100">
        <v>15</v>
      </c>
      <c r="E52" s="106" t="str">
        <f>VLOOKUP(H52,Cathi!$A$1:$B$23,2,0)</f>
        <v>09h30,19/09/19</v>
      </c>
      <c r="F52" s="100" t="s">
        <v>2244</v>
      </c>
      <c r="G52" s="104">
        <v>132</v>
      </c>
      <c r="H52" s="107">
        <v>16</v>
      </c>
      <c r="I52" s="97">
        <f>VLOOKUP(H52,Cathi!$A$1:$F$18,5,0)</f>
        <v>11</v>
      </c>
      <c r="J52" s="100"/>
      <c r="K52" s="97" t="str">
        <f t="shared" si="2"/>
        <v>401</v>
      </c>
      <c r="L52" s="97" t="str">
        <f t="shared" si="3"/>
        <v>C2</v>
      </c>
      <c r="M52" s="97" t="b">
        <f t="shared" si="4"/>
        <v>1</v>
      </c>
      <c r="N52" s="97" t="b">
        <f t="shared" si="1"/>
        <v>1</v>
      </c>
      <c r="O52" s="108">
        <v>16</v>
      </c>
    </row>
    <row r="53" spans="1:15" ht="15.75" customHeight="1">
      <c r="A53" s="100">
        <v>15</v>
      </c>
      <c r="B53" s="104">
        <v>13256</v>
      </c>
      <c r="C53" s="105" t="s">
        <v>131</v>
      </c>
      <c r="D53" s="100">
        <v>12</v>
      </c>
      <c r="E53" s="106" t="str">
        <f>VLOOKUP(H53,Cathi!$A$1:$B$23,2,0)</f>
        <v>09h30,19/09/19</v>
      </c>
      <c r="F53" s="100" t="s">
        <v>2249</v>
      </c>
      <c r="G53" s="104">
        <v>132</v>
      </c>
      <c r="H53" s="107">
        <v>16</v>
      </c>
      <c r="I53" s="97">
        <f>VLOOKUP(H53,Cathi!$A$1:$F$18,5,0)</f>
        <v>11</v>
      </c>
      <c r="J53" s="100"/>
      <c r="K53" s="97" t="str">
        <f t="shared" si="2"/>
        <v>402</v>
      </c>
      <c r="L53" s="97" t="str">
        <f t="shared" si="3"/>
        <v>C2</v>
      </c>
      <c r="M53" s="97" t="b">
        <f t="shared" si="4"/>
        <v>1</v>
      </c>
      <c r="N53" s="97" t="b">
        <f t="shared" si="1"/>
        <v>1</v>
      </c>
      <c r="O53" s="108">
        <v>1</v>
      </c>
    </row>
    <row r="54" spans="1:15" ht="15.75" customHeight="1">
      <c r="A54" s="100">
        <v>16</v>
      </c>
      <c r="B54" s="104">
        <v>13276</v>
      </c>
      <c r="C54" s="105" t="s">
        <v>469</v>
      </c>
      <c r="D54" s="100">
        <v>15</v>
      </c>
      <c r="E54" s="106" t="str">
        <f>VLOOKUP(H54,Cathi!$A$1:$B$23,2,0)</f>
        <v>09h30,19/09/19</v>
      </c>
      <c r="F54" s="100" t="s">
        <v>2249</v>
      </c>
      <c r="G54" s="104">
        <v>132</v>
      </c>
      <c r="H54" s="107">
        <v>16</v>
      </c>
      <c r="I54" s="97">
        <f>VLOOKUP(H54,Cathi!$A$1:$F$18,5,0)</f>
        <v>11</v>
      </c>
      <c r="J54" s="100"/>
      <c r="K54" s="97" t="str">
        <f t="shared" si="2"/>
        <v>402</v>
      </c>
      <c r="L54" s="97" t="str">
        <f t="shared" si="3"/>
        <v>C2</v>
      </c>
      <c r="M54" s="97" t="b">
        <f t="shared" si="4"/>
        <v>1</v>
      </c>
      <c r="N54" s="97" t="b">
        <f t="shared" si="1"/>
        <v>1</v>
      </c>
      <c r="O54" s="108">
        <v>15</v>
      </c>
    </row>
    <row r="55" spans="1:15" ht="15.75" customHeight="1">
      <c r="A55" s="100">
        <v>17</v>
      </c>
      <c r="B55" s="104">
        <v>13337</v>
      </c>
      <c r="C55" s="105" t="s">
        <v>1507</v>
      </c>
      <c r="D55" s="100">
        <v>14</v>
      </c>
      <c r="E55" s="106" t="str">
        <f>VLOOKUP(H55,Cathi!$A$1:$B$23,2,0)</f>
        <v>09h30,17/09/19</v>
      </c>
      <c r="F55" s="100" t="s">
        <v>2249</v>
      </c>
      <c r="G55" s="104">
        <v>133</v>
      </c>
      <c r="H55" s="107">
        <v>14</v>
      </c>
      <c r="I55" s="97">
        <f>VLOOKUP(H55,Cathi!$A$1:$F$18,5,0)</f>
        <v>5</v>
      </c>
      <c r="J55" s="100"/>
      <c r="K55" s="97" t="str">
        <f t="shared" si="2"/>
        <v>402</v>
      </c>
      <c r="L55" s="97" t="str">
        <f t="shared" si="3"/>
        <v>C2</v>
      </c>
      <c r="M55" s="97" t="b">
        <f t="shared" si="4"/>
        <v>0</v>
      </c>
      <c r="N55" s="97" t="b">
        <f t="shared" si="1"/>
        <v>1</v>
      </c>
      <c r="O55" s="108">
        <v>15</v>
      </c>
    </row>
    <row r="56" spans="1:15" ht="15.75" customHeight="1">
      <c r="A56" s="100">
        <v>18</v>
      </c>
      <c r="B56" s="104">
        <v>13302</v>
      </c>
      <c r="C56" s="105" t="s">
        <v>508</v>
      </c>
      <c r="D56" s="100">
        <v>12</v>
      </c>
      <c r="E56" s="106" t="str">
        <f>VLOOKUP(H56,Cathi!$A$1:$B$23,2,0)</f>
        <v>09h30,18/09/19</v>
      </c>
      <c r="F56" s="100" t="s">
        <v>2244</v>
      </c>
      <c r="G56" s="104">
        <v>133</v>
      </c>
      <c r="H56" s="107">
        <v>15</v>
      </c>
      <c r="I56" s="97">
        <f>VLOOKUP(H56,Cathi!$A$1:$F$18,5,0)</f>
        <v>8</v>
      </c>
      <c r="J56" s="100"/>
      <c r="K56" s="97" t="str">
        <f t="shared" si="2"/>
        <v>401</v>
      </c>
      <c r="L56" s="97" t="str">
        <f t="shared" si="3"/>
        <v>C2</v>
      </c>
      <c r="M56" s="97" t="b">
        <f t="shared" si="4"/>
        <v>1</v>
      </c>
      <c r="N56" s="97" t="b">
        <f t="shared" si="1"/>
        <v>1</v>
      </c>
      <c r="O56" s="108">
        <v>16</v>
      </c>
    </row>
    <row r="57" spans="1:15" ht="15.75" customHeight="1">
      <c r="A57" s="100">
        <v>19</v>
      </c>
      <c r="B57" s="104">
        <v>13308</v>
      </c>
      <c r="C57" s="105" t="s">
        <v>501</v>
      </c>
      <c r="D57" s="100">
        <v>11</v>
      </c>
      <c r="E57" s="106" t="str">
        <f>VLOOKUP(H57,Cathi!$A$1:$B$23,2,0)</f>
        <v>09h30,18/09/19</v>
      </c>
      <c r="F57" s="100" t="s">
        <v>2244</v>
      </c>
      <c r="G57" s="104">
        <v>133</v>
      </c>
      <c r="H57" s="107">
        <v>15</v>
      </c>
      <c r="I57" s="97">
        <f>VLOOKUP(H57,Cathi!$A$1:$F$18,5,0)</f>
        <v>8</v>
      </c>
      <c r="J57" s="100"/>
      <c r="K57" s="97" t="str">
        <f t="shared" si="2"/>
        <v>401</v>
      </c>
      <c r="L57" s="97" t="str">
        <f t="shared" si="3"/>
        <v>C2</v>
      </c>
      <c r="M57" s="97" t="b">
        <f t="shared" si="4"/>
        <v>1</v>
      </c>
      <c r="N57" s="97" t="b">
        <f t="shared" si="1"/>
        <v>1</v>
      </c>
      <c r="O57" s="108">
        <v>5</v>
      </c>
    </row>
    <row r="58" spans="1:15" ht="15.75" customHeight="1">
      <c r="A58" s="100">
        <v>20</v>
      </c>
      <c r="B58" s="104">
        <v>13336</v>
      </c>
      <c r="C58" s="105" t="s">
        <v>1249</v>
      </c>
      <c r="D58" s="100">
        <v>9</v>
      </c>
      <c r="E58" s="106" t="str">
        <f>VLOOKUP(H58,Cathi!$A$1:$B$23,2,0)</f>
        <v>09h30,18/09/19</v>
      </c>
      <c r="F58" s="100" t="s">
        <v>2244</v>
      </c>
      <c r="G58" s="104">
        <v>133</v>
      </c>
      <c r="H58" s="107">
        <v>15</v>
      </c>
      <c r="I58" s="97">
        <f>VLOOKUP(H58,Cathi!$A$1:$F$18,5,0)</f>
        <v>8</v>
      </c>
      <c r="J58" s="100"/>
      <c r="K58" s="97" t="str">
        <f t="shared" si="2"/>
        <v>401</v>
      </c>
      <c r="L58" s="97" t="str">
        <f t="shared" si="3"/>
        <v>C2</v>
      </c>
      <c r="M58" s="97" t="b">
        <f t="shared" si="4"/>
        <v>1</v>
      </c>
      <c r="N58" s="97" t="b">
        <f t="shared" si="1"/>
        <v>1</v>
      </c>
      <c r="O58" s="108">
        <v>16</v>
      </c>
    </row>
    <row r="59" spans="1:15" ht="15.75" customHeight="1">
      <c r="A59" s="100">
        <v>21</v>
      </c>
      <c r="B59" s="104">
        <v>13314</v>
      </c>
      <c r="C59" s="105" t="s">
        <v>502</v>
      </c>
      <c r="D59" s="100">
        <v>18</v>
      </c>
      <c r="E59" s="106" t="str">
        <f>VLOOKUP(H59,Cathi!$A$1:$B$23,2,0)</f>
        <v>09h30,18/09/19</v>
      </c>
      <c r="F59" s="100" t="s">
        <v>2252</v>
      </c>
      <c r="G59" s="104">
        <v>133</v>
      </c>
      <c r="H59" s="107">
        <v>15</v>
      </c>
      <c r="I59" s="97">
        <f>VLOOKUP(H59,Cathi!$A$1:$F$18,5,0)</f>
        <v>8</v>
      </c>
      <c r="J59" s="100"/>
      <c r="K59" s="97" t="str">
        <f t="shared" si="2"/>
        <v>403</v>
      </c>
      <c r="L59" s="97" t="str">
        <f t="shared" si="3"/>
        <v>C2</v>
      </c>
      <c r="M59" s="97" t="b">
        <f t="shared" si="4"/>
        <v>1</v>
      </c>
      <c r="N59" s="97" t="b">
        <f t="shared" si="1"/>
        <v>1</v>
      </c>
      <c r="O59" s="108">
        <v>16</v>
      </c>
    </row>
    <row r="60" spans="1:15" ht="15.75" customHeight="1">
      <c r="A60" s="100">
        <v>22</v>
      </c>
      <c r="B60" s="104" t="s">
        <v>1958</v>
      </c>
      <c r="C60" s="105" t="s">
        <v>429</v>
      </c>
      <c r="D60" s="100">
        <v>17</v>
      </c>
      <c r="E60" s="106" t="str">
        <f>VLOOKUP(H60,Cathi!$A$1:$B$23,2,0)</f>
        <v>09h30,18/09/19</v>
      </c>
      <c r="F60" s="100" t="s">
        <v>2251</v>
      </c>
      <c r="G60" s="104">
        <v>133</v>
      </c>
      <c r="H60" s="107">
        <v>15</v>
      </c>
      <c r="I60" s="97">
        <f>VLOOKUP(H60,Cathi!$A$1:$F$18,5,0)</f>
        <v>8</v>
      </c>
      <c r="J60" s="100"/>
      <c r="K60" s="97" t="str">
        <f t="shared" si="2"/>
        <v>405</v>
      </c>
      <c r="L60" s="97" t="str">
        <f t="shared" si="3"/>
        <v>C2</v>
      </c>
      <c r="M60" s="97" t="b">
        <f t="shared" si="4"/>
        <v>1</v>
      </c>
      <c r="N60" s="97" t="b">
        <f t="shared" si="1"/>
        <v>1</v>
      </c>
      <c r="O60" s="108">
        <v>8</v>
      </c>
    </row>
    <row r="61" spans="1:15" ht="15.75" customHeight="1">
      <c r="A61" s="100">
        <v>23</v>
      </c>
      <c r="B61" s="104" t="s">
        <v>2580</v>
      </c>
      <c r="C61" s="105" t="s">
        <v>509</v>
      </c>
      <c r="D61" s="100">
        <v>15</v>
      </c>
      <c r="E61" s="106" t="str">
        <f>VLOOKUP(H61,Cathi!$A$1:$B$23,2,0)</f>
        <v>09h30,19/09/19</v>
      </c>
      <c r="F61" s="100" t="s">
        <v>2251</v>
      </c>
      <c r="G61" s="104">
        <v>133</v>
      </c>
      <c r="H61" s="107">
        <v>16</v>
      </c>
      <c r="I61" s="97">
        <f>VLOOKUP(H61,Cathi!$A$1:$F$18,5,0)</f>
        <v>11</v>
      </c>
      <c r="J61" s="100"/>
      <c r="K61" s="97" t="str">
        <f t="shared" si="2"/>
        <v>405</v>
      </c>
      <c r="L61" s="97" t="str">
        <f t="shared" si="3"/>
        <v>C2</v>
      </c>
      <c r="M61" s="97" t="b">
        <f t="shared" si="4"/>
        <v>1</v>
      </c>
      <c r="N61" s="97" t="b">
        <f t="shared" si="1"/>
        <v>1</v>
      </c>
      <c r="O61" s="108">
        <v>16</v>
      </c>
    </row>
    <row r="62" spans="1:15" ht="15.75" customHeight="1">
      <c r="A62" s="100">
        <v>24</v>
      </c>
      <c r="B62" s="104">
        <v>13301</v>
      </c>
      <c r="C62" s="105" t="s">
        <v>509</v>
      </c>
      <c r="D62" s="100">
        <v>10</v>
      </c>
      <c r="E62" s="106" t="str">
        <f>VLOOKUP(H62,Cathi!$A$1:$B$23,2,0)</f>
        <v>09h30,19/09/19</v>
      </c>
      <c r="F62" s="100" t="s">
        <v>2250</v>
      </c>
      <c r="G62" s="104">
        <v>133</v>
      </c>
      <c r="H62" s="107">
        <v>16</v>
      </c>
      <c r="I62" s="97">
        <f>VLOOKUP(H62,Cathi!$A$1:$F$18,5,0)</f>
        <v>11</v>
      </c>
      <c r="J62" s="100"/>
      <c r="K62" s="97" t="str">
        <f t="shared" si="2"/>
        <v>406</v>
      </c>
      <c r="L62" s="97" t="str">
        <f t="shared" si="3"/>
        <v>C2</v>
      </c>
      <c r="M62" s="97" t="b">
        <f t="shared" si="4"/>
        <v>1</v>
      </c>
      <c r="N62" s="97" t="b">
        <f t="shared" si="1"/>
        <v>1</v>
      </c>
      <c r="O62" s="108">
        <v>16</v>
      </c>
    </row>
    <row r="63" spans="1:15" ht="15.75" customHeight="1">
      <c r="A63" s="100">
        <v>25</v>
      </c>
      <c r="B63" s="104">
        <v>13305</v>
      </c>
      <c r="C63" s="105" t="s">
        <v>500</v>
      </c>
      <c r="D63" s="100">
        <v>10</v>
      </c>
      <c r="E63" s="106" t="str">
        <f>VLOOKUP(H63,Cathi!$A$1:$B$23,2,0)</f>
        <v>09h30,19/09/19</v>
      </c>
      <c r="F63" s="100" t="s">
        <v>2250</v>
      </c>
      <c r="G63" s="104">
        <v>133</v>
      </c>
      <c r="H63" s="107">
        <v>16</v>
      </c>
      <c r="I63" s="97">
        <f>VLOOKUP(H63,Cathi!$A$1:$F$18,5,0)</f>
        <v>11</v>
      </c>
      <c r="J63" s="100"/>
      <c r="K63" s="97" t="str">
        <f t="shared" si="2"/>
        <v>406</v>
      </c>
      <c r="L63" s="97" t="str">
        <f t="shared" si="3"/>
        <v>C2</v>
      </c>
      <c r="M63" s="97" t="b">
        <f t="shared" si="4"/>
        <v>1</v>
      </c>
      <c r="N63" s="97" t="b">
        <f t="shared" si="1"/>
        <v>1</v>
      </c>
      <c r="O63" s="108">
        <v>16</v>
      </c>
    </row>
    <row r="64" spans="1:15" ht="15.75" customHeight="1">
      <c r="A64" s="100">
        <v>26</v>
      </c>
      <c r="B64" s="104">
        <v>13310</v>
      </c>
      <c r="C64" s="105" t="s">
        <v>497</v>
      </c>
      <c r="D64" s="100">
        <v>12</v>
      </c>
      <c r="E64" s="106" t="str">
        <f>VLOOKUP(H64,Cathi!$A$1:$B$23,2,0)</f>
        <v>09h30,19/09/19</v>
      </c>
      <c r="F64" s="100" t="s">
        <v>2250</v>
      </c>
      <c r="G64" s="104">
        <v>133</v>
      </c>
      <c r="H64" s="107">
        <v>16</v>
      </c>
      <c r="I64" s="97">
        <f>VLOOKUP(H64,Cathi!$A$1:$F$18,5,0)</f>
        <v>11</v>
      </c>
      <c r="J64" s="100"/>
      <c r="K64" s="97" t="str">
        <f t="shared" si="2"/>
        <v>406</v>
      </c>
      <c r="L64" s="97" t="str">
        <f t="shared" si="3"/>
        <v>C2</v>
      </c>
      <c r="M64" s="97" t="b">
        <f t="shared" si="4"/>
        <v>1</v>
      </c>
      <c r="N64" s="97" t="b">
        <f t="shared" si="1"/>
        <v>1</v>
      </c>
      <c r="O64" s="108">
        <v>16</v>
      </c>
    </row>
    <row r="65" spans="1:15" ht="15.75" customHeight="1">
      <c r="A65" s="100">
        <v>27</v>
      </c>
      <c r="B65" s="104">
        <v>13317</v>
      </c>
      <c r="C65" s="105" t="s">
        <v>506</v>
      </c>
      <c r="D65" s="100">
        <v>9</v>
      </c>
      <c r="E65" s="106" t="str">
        <f>VLOOKUP(H65,Cathi!$A$1:$B$23,2,0)</f>
        <v>09h30,19/09/19</v>
      </c>
      <c r="F65" s="100" t="s">
        <v>2250</v>
      </c>
      <c r="G65" s="104">
        <v>133</v>
      </c>
      <c r="H65" s="107">
        <v>16</v>
      </c>
      <c r="I65" s="97">
        <f>VLOOKUP(H65,Cathi!$A$1:$F$18,5,0)</f>
        <v>11</v>
      </c>
      <c r="J65" s="100"/>
      <c r="K65" s="97" t="str">
        <f t="shared" si="2"/>
        <v>406</v>
      </c>
      <c r="L65" s="97" t="str">
        <f t="shared" si="3"/>
        <v>C2</v>
      </c>
      <c r="M65" s="97" t="b">
        <f t="shared" si="4"/>
        <v>1</v>
      </c>
      <c r="N65" s="97" t="b">
        <f t="shared" si="1"/>
        <v>1</v>
      </c>
      <c r="O65" s="108">
        <v>14</v>
      </c>
    </row>
    <row r="66" spans="1:15" ht="15.75" customHeight="1">
      <c r="A66" s="100">
        <v>28</v>
      </c>
      <c r="B66" s="104">
        <v>13304</v>
      </c>
      <c r="C66" s="105" t="s">
        <v>417</v>
      </c>
      <c r="D66" s="100">
        <v>14</v>
      </c>
      <c r="E66" s="106" t="str">
        <f>VLOOKUP(H66,Cathi!$A$1:$B$23,2,0)</f>
        <v>09h30,21/09/19</v>
      </c>
      <c r="F66" s="100" t="s">
        <v>2221</v>
      </c>
      <c r="G66" s="104">
        <v>133</v>
      </c>
      <c r="H66" s="107">
        <v>12</v>
      </c>
      <c r="I66" s="97">
        <f>VLOOKUP(H66,Cathi!$A$1:$F$18,5,0)</f>
        <v>16</v>
      </c>
      <c r="J66" s="100"/>
      <c r="K66" s="97" t="str">
        <f t="shared" si="2"/>
        <v>301</v>
      </c>
      <c r="L66" s="97" t="str">
        <f t="shared" si="3"/>
        <v>C2</v>
      </c>
      <c r="M66" s="97" t="b">
        <f t="shared" si="4"/>
        <v>1</v>
      </c>
      <c r="N66" s="97" t="b">
        <f t="shared" si="1"/>
        <v>1</v>
      </c>
      <c r="O66" s="108">
        <v>15</v>
      </c>
    </row>
    <row r="67" spans="1:15" ht="15.75" customHeight="1">
      <c r="A67" s="100">
        <v>29</v>
      </c>
      <c r="B67" s="104">
        <v>13451</v>
      </c>
      <c r="C67" s="105" t="s">
        <v>1119</v>
      </c>
      <c r="D67" s="100">
        <v>23</v>
      </c>
      <c r="E67" s="106" t="str">
        <f>VLOOKUP(H67,Cathi!$A$1:$B$23,2,0)</f>
        <v>14h00,16/09/19</v>
      </c>
      <c r="F67" s="100" t="s">
        <v>2221</v>
      </c>
      <c r="G67" s="104">
        <v>134</v>
      </c>
      <c r="H67" s="107">
        <v>13</v>
      </c>
      <c r="I67" s="97">
        <f>VLOOKUP(H67,Cathi!$A$1:$F$18,5,0)</f>
        <v>3</v>
      </c>
      <c r="J67" s="100"/>
      <c r="K67" s="97" t="str">
        <f t="shared" si="2"/>
        <v>301</v>
      </c>
      <c r="L67" s="97" t="str">
        <f t="shared" si="3"/>
        <v>C2</v>
      </c>
      <c r="M67" s="97" t="b">
        <f t="shared" si="4"/>
        <v>0</v>
      </c>
      <c r="N67" s="97" t="b">
        <f t="shared" si="1"/>
        <v>1</v>
      </c>
      <c r="O67" s="108">
        <v>10</v>
      </c>
    </row>
    <row r="68" spans="1:15" ht="15.75" customHeight="1">
      <c r="A68" s="100">
        <v>30</v>
      </c>
      <c r="B68" s="104">
        <v>13421</v>
      </c>
      <c r="C68" s="105" t="s">
        <v>427</v>
      </c>
      <c r="D68" s="100">
        <v>31</v>
      </c>
      <c r="E68" s="106" t="str">
        <f>VLOOKUP(H68,Cathi!$A$1:$B$23,2,0)</f>
        <v>07h30,17/09/19</v>
      </c>
      <c r="F68" s="100" t="s">
        <v>2221</v>
      </c>
      <c r="G68" s="104">
        <v>134</v>
      </c>
      <c r="H68" s="107">
        <v>2</v>
      </c>
      <c r="I68" s="97">
        <f>VLOOKUP(H68,Cathi!$A$1:$F$18,5,0)</f>
        <v>4</v>
      </c>
      <c r="J68" s="100"/>
      <c r="K68" s="97" t="str">
        <f t="shared" si="2"/>
        <v>301</v>
      </c>
      <c r="L68" s="97" t="str">
        <f t="shared" si="3"/>
        <v>C2</v>
      </c>
      <c r="M68" s="97" t="b">
        <f t="shared" si="4"/>
        <v>1</v>
      </c>
      <c r="N68" s="97" t="b">
        <f t="shared" si="1"/>
        <v>1</v>
      </c>
      <c r="O68" s="108">
        <v>15</v>
      </c>
    </row>
    <row r="69" spans="1:15" ht="15.75" customHeight="1">
      <c r="A69" s="100">
        <v>31</v>
      </c>
      <c r="B69" s="104">
        <v>13476</v>
      </c>
      <c r="C69" s="105" t="s">
        <v>398</v>
      </c>
      <c r="D69" s="100">
        <v>45</v>
      </c>
      <c r="E69" s="106" t="str">
        <f>VLOOKUP(H69,Cathi!$A$1:$B$23,2,0)</f>
        <v>07h30,18/09/19</v>
      </c>
      <c r="F69" s="100" t="s">
        <v>2590</v>
      </c>
      <c r="G69" s="104">
        <v>134</v>
      </c>
      <c r="H69" s="107">
        <v>3</v>
      </c>
      <c r="I69" s="97">
        <f>VLOOKUP(H69,Cathi!$A$1:$F$18,5,0)</f>
        <v>7</v>
      </c>
      <c r="J69" s="100"/>
      <c r="K69" s="97" t="str">
        <f t="shared" si="2"/>
        <v>405,406)</v>
      </c>
      <c r="L69" s="97" t="str">
        <f t="shared" si="3"/>
        <v>C2</v>
      </c>
      <c r="M69" s="97" t="b">
        <f t="shared" si="4"/>
        <v>1</v>
      </c>
      <c r="N69" s="97" t="b">
        <f t="shared" si="1"/>
        <v>1</v>
      </c>
      <c r="O69" s="108">
        <v>15</v>
      </c>
    </row>
    <row r="70" spans="1:15" ht="15.75" customHeight="1">
      <c r="A70" s="100">
        <v>32</v>
      </c>
      <c r="B70" s="104" t="s">
        <v>1757</v>
      </c>
      <c r="C70" s="105" t="s">
        <v>398</v>
      </c>
      <c r="D70" s="100">
        <v>12</v>
      </c>
      <c r="E70" s="106" t="str">
        <f>VLOOKUP(H70,Cathi!$A$1:$B$23,2,0)</f>
        <v>07h30,18/09/19</v>
      </c>
      <c r="F70" s="100" t="s">
        <v>2252</v>
      </c>
      <c r="G70" s="104">
        <v>134</v>
      </c>
      <c r="H70" s="107">
        <v>3</v>
      </c>
      <c r="I70" s="97">
        <f>VLOOKUP(H70,Cathi!$A$1:$F$18,5,0)</f>
        <v>7</v>
      </c>
      <c r="J70" s="100"/>
      <c r="K70" s="97" t="str">
        <f t="shared" si="2"/>
        <v>403</v>
      </c>
      <c r="L70" s="97" t="str">
        <f t="shared" si="3"/>
        <v>C2</v>
      </c>
      <c r="M70" s="97" t="b">
        <f t="shared" si="4"/>
        <v>1</v>
      </c>
      <c r="N70" s="97" t="b">
        <f t="shared" si="1"/>
        <v>1</v>
      </c>
      <c r="O70" s="108">
        <v>15</v>
      </c>
    </row>
    <row r="71" spans="1:15" ht="15.75" customHeight="1">
      <c r="A71" s="100">
        <v>33</v>
      </c>
      <c r="B71" s="104">
        <v>13412</v>
      </c>
      <c r="C71" s="105" t="s">
        <v>398</v>
      </c>
      <c r="D71" s="100">
        <v>13</v>
      </c>
      <c r="E71" s="106" t="str">
        <f>VLOOKUP(H71,Cathi!$A$1:$B$23,2,0)</f>
        <v>09h30,18/09/19</v>
      </c>
      <c r="F71" s="100" t="s">
        <v>2287</v>
      </c>
      <c r="G71" s="104">
        <v>134</v>
      </c>
      <c r="H71" s="107">
        <v>15</v>
      </c>
      <c r="I71" s="97">
        <f>VLOOKUP(H71,Cathi!$A$1:$F$18,5,0)</f>
        <v>8</v>
      </c>
      <c r="J71" s="100"/>
      <c r="K71" s="97" t="str">
        <f t="shared" si="2"/>
        <v>407</v>
      </c>
      <c r="L71" s="97" t="str">
        <f t="shared" si="3"/>
        <v>C2</v>
      </c>
      <c r="M71" s="97" t="b">
        <f t="shared" si="4"/>
        <v>1</v>
      </c>
      <c r="N71" s="97" t="b">
        <f t="shared" si="1"/>
        <v>1</v>
      </c>
      <c r="O71" s="108">
        <v>9</v>
      </c>
    </row>
    <row r="72" spans="1:15" ht="15.75" customHeight="1">
      <c r="A72" s="100">
        <v>34</v>
      </c>
      <c r="B72" s="104">
        <v>13493</v>
      </c>
      <c r="C72" s="105" t="s">
        <v>2622</v>
      </c>
      <c r="D72" s="100">
        <v>11</v>
      </c>
      <c r="E72" s="106" t="str">
        <f>VLOOKUP(H72,Cathi!$A$1:$B$23,2,0)</f>
        <v>09h30,18/09/19</v>
      </c>
      <c r="F72" s="100" t="s">
        <v>2287</v>
      </c>
      <c r="G72" s="104">
        <v>134</v>
      </c>
      <c r="H72" s="107">
        <v>15</v>
      </c>
      <c r="I72" s="97">
        <f>VLOOKUP(H72,Cathi!$A$1:$F$18,5,0)</f>
        <v>8</v>
      </c>
      <c r="J72" s="100"/>
      <c r="K72" s="97" t="str">
        <f t="shared" si="2"/>
        <v>407</v>
      </c>
      <c r="L72" s="97" t="str">
        <f t="shared" si="3"/>
        <v>C2</v>
      </c>
      <c r="M72" s="97" t="b">
        <f t="shared" si="4"/>
        <v>1</v>
      </c>
      <c r="N72" s="97" t="b">
        <f aca="true" t="shared" si="5" ref="N72:N135">L72=L71</f>
        <v>1</v>
      </c>
      <c r="O72" s="108">
        <v>9</v>
      </c>
    </row>
    <row r="73" spans="1:15" ht="15.75" customHeight="1">
      <c r="A73" s="100">
        <v>35</v>
      </c>
      <c r="B73" s="104">
        <v>13428</v>
      </c>
      <c r="C73" s="105" t="s">
        <v>1646</v>
      </c>
      <c r="D73" s="100">
        <v>16</v>
      </c>
      <c r="E73" s="106" t="str">
        <f>VLOOKUP(H73,Cathi!$A$1:$B$23,2,0)</f>
        <v>09h30,19/09/19</v>
      </c>
      <c r="F73" s="100" t="s">
        <v>2287</v>
      </c>
      <c r="G73" s="104">
        <v>134</v>
      </c>
      <c r="H73" s="107">
        <v>16</v>
      </c>
      <c r="I73" s="97">
        <f>VLOOKUP(H73,Cathi!$A$1:$F$18,5,0)</f>
        <v>11</v>
      </c>
      <c r="J73" s="100"/>
      <c r="K73" s="97" t="str">
        <f aca="true" t="shared" si="6" ref="K73:K136">IF(LEFT(F73,1)="(",MID(F73,2,8),LEFT(F73,3))</f>
        <v>407</v>
      </c>
      <c r="L73" s="97" t="str">
        <f aca="true" t="shared" si="7" ref="L73:L136">RIGHT(F73,2)</f>
        <v>C2</v>
      </c>
      <c r="M73" s="97" t="b">
        <f t="shared" si="4"/>
        <v>1</v>
      </c>
      <c r="N73" s="97" t="b">
        <f t="shared" si="5"/>
        <v>1</v>
      </c>
      <c r="O73" s="108">
        <v>2</v>
      </c>
    </row>
    <row r="74" spans="1:15" ht="15.75" customHeight="1">
      <c r="A74" s="100">
        <v>36</v>
      </c>
      <c r="B74" s="104">
        <v>13434</v>
      </c>
      <c r="C74" s="105" t="s">
        <v>437</v>
      </c>
      <c r="D74" s="100">
        <v>15</v>
      </c>
      <c r="E74" s="106" t="str">
        <f>VLOOKUP(H74,Cathi!$A$1:$B$23,2,0)</f>
        <v>09h30,19/09/19</v>
      </c>
      <c r="F74" s="100" t="s">
        <v>2287</v>
      </c>
      <c r="G74" s="104">
        <v>134</v>
      </c>
      <c r="H74" s="107">
        <v>16</v>
      </c>
      <c r="I74" s="97">
        <f>VLOOKUP(H74,Cathi!$A$1:$F$18,5,0)</f>
        <v>11</v>
      </c>
      <c r="J74" s="100"/>
      <c r="K74" s="97" t="str">
        <f t="shared" si="6"/>
        <v>407</v>
      </c>
      <c r="L74" s="97" t="str">
        <f t="shared" si="7"/>
        <v>C2</v>
      </c>
      <c r="M74" s="97" t="b">
        <f t="shared" si="4"/>
        <v>1</v>
      </c>
      <c r="N74" s="97" t="b">
        <f t="shared" si="5"/>
        <v>1</v>
      </c>
      <c r="O74" s="108">
        <v>16</v>
      </c>
    </row>
    <row r="75" spans="1:15" ht="15.75" customHeight="1">
      <c r="A75" s="100">
        <v>37</v>
      </c>
      <c r="B75" s="104">
        <v>13473</v>
      </c>
      <c r="C75" s="105" t="s">
        <v>1334</v>
      </c>
      <c r="D75" s="100">
        <v>30</v>
      </c>
      <c r="E75" s="106" t="str">
        <f>VLOOKUP(H75,Cathi!$A$1:$B$23,2,0)</f>
        <v>07h30,21/09/19</v>
      </c>
      <c r="F75" s="100" t="s">
        <v>2553</v>
      </c>
      <c r="G75" s="104">
        <v>134</v>
      </c>
      <c r="H75" s="107">
        <v>6</v>
      </c>
      <c r="I75" s="97">
        <f>VLOOKUP(H75,Cathi!$A$1:$F$18,5,0)</f>
        <v>15</v>
      </c>
      <c r="J75" s="100"/>
      <c r="K75" s="97" t="str">
        <f t="shared" si="6"/>
        <v>607</v>
      </c>
      <c r="L75" s="97" t="str">
        <f t="shared" si="7"/>
        <v>C2</v>
      </c>
      <c r="M75" s="97" t="b">
        <f t="shared" si="4"/>
        <v>1</v>
      </c>
      <c r="N75" s="97" t="b">
        <f t="shared" si="5"/>
        <v>1</v>
      </c>
      <c r="O75" s="108">
        <v>16</v>
      </c>
    </row>
    <row r="76" spans="1:14" ht="15.75" customHeight="1">
      <c r="A76" s="100"/>
      <c r="B76" s="101" t="s">
        <v>56</v>
      </c>
      <c r="C76" s="102"/>
      <c r="D76" s="98"/>
      <c r="E76" s="98"/>
      <c r="F76" s="98"/>
      <c r="G76" s="98">
        <v>150</v>
      </c>
      <c r="H76" s="102"/>
      <c r="I76" s="97" t="e">
        <f>VLOOKUP(H76,Cathi!$A$1:$F$18,5,0)</f>
        <v>#N/A</v>
      </c>
      <c r="J76" s="100"/>
      <c r="K76" s="97">
        <f t="shared" si="6"/>
      </c>
      <c r="L76" s="97">
        <f t="shared" si="7"/>
      </c>
      <c r="M76" s="97" t="b">
        <f t="shared" si="4"/>
        <v>0</v>
      </c>
      <c r="N76" s="97" t="b">
        <f t="shared" si="5"/>
        <v>0</v>
      </c>
    </row>
    <row r="77" spans="1:15" ht="15.75" customHeight="1">
      <c r="A77" s="100">
        <v>1</v>
      </c>
      <c r="B77" s="104">
        <v>15101</v>
      </c>
      <c r="C77" s="105" t="s">
        <v>1036</v>
      </c>
      <c r="D77" s="100">
        <v>89</v>
      </c>
      <c r="E77" s="106" t="str">
        <f>VLOOKUP(H77,Cathi!$A$1:$B$23,2,0)</f>
        <v>09h30,16/09/19</v>
      </c>
      <c r="F77" s="100" t="s">
        <v>2589</v>
      </c>
      <c r="G77" s="104">
        <v>151</v>
      </c>
      <c r="H77" s="107">
        <v>7</v>
      </c>
      <c r="I77" s="97">
        <f>VLOOKUP(H77,Cathi!$A$1:$F$18,5,0)</f>
        <v>2</v>
      </c>
      <c r="J77" s="100"/>
      <c r="K77" s="97" t="str">
        <f t="shared" si="6"/>
        <v>410-414)</v>
      </c>
      <c r="L77" s="97" t="str">
        <f t="shared" si="7"/>
        <v>A4</v>
      </c>
      <c r="M77" s="97" t="e">
        <f>#N/A</f>
        <v>#N/A</v>
      </c>
      <c r="N77" s="97" t="b">
        <f t="shared" si="5"/>
        <v>0</v>
      </c>
      <c r="O77" s="108">
        <v>16</v>
      </c>
    </row>
    <row r="78" spans="1:15" ht="15.75" customHeight="1">
      <c r="A78" s="100">
        <v>2</v>
      </c>
      <c r="B78" s="104" t="s">
        <v>1212</v>
      </c>
      <c r="C78" s="105" t="s">
        <v>1036</v>
      </c>
      <c r="D78" s="100">
        <v>12</v>
      </c>
      <c r="E78" s="106" t="str">
        <f>VLOOKUP(H78,Cathi!$A$1:$B$23,2,0)</f>
        <v>09h30,16/09/19</v>
      </c>
      <c r="F78" s="100" t="s">
        <v>2610</v>
      </c>
      <c r="G78" s="104">
        <v>151</v>
      </c>
      <c r="H78" s="107">
        <v>7</v>
      </c>
      <c r="I78" s="97">
        <f>VLOOKUP(H78,Cathi!$A$1:$F$18,5,0)</f>
        <v>2</v>
      </c>
      <c r="J78" s="100"/>
      <c r="K78" s="97" t="str">
        <f t="shared" si="6"/>
        <v>409</v>
      </c>
      <c r="L78" s="97" t="str">
        <f t="shared" si="7"/>
        <v>A4</v>
      </c>
      <c r="M78" s="97" t="b">
        <f aca="true" t="shared" si="8" ref="M78:M109">G78=G77</f>
        <v>1</v>
      </c>
      <c r="N78" s="97" t="b">
        <f t="shared" si="5"/>
        <v>1</v>
      </c>
      <c r="O78" s="108">
        <v>4</v>
      </c>
    </row>
    <row r="79" spans="1:15" ht="15.75" customHeight="1">
      <c r="A79" s="100">
        <v>3</v>
      </c>
      <c r="B79" s="104">
        <v>15105</v>
      </c>
      <c r="C79" s="105" t="s">
        <v>544</v>
      </c>
      <c r="D79" s="100">
        <v>46</v>
      </c>
      <c r="E79" s="106" t="str">
        <f>VLOOKUP(H79,Cathi!$A$1:$B$23,2,0)</f>
        <v>07h30,17/09/19</v>
      </c>
      <c r="F79" s="100" t="s">
        <v>2233</v>
      </c>
      <c r="G79" s="104">
        <v>151</v>
      </c>
      <c r="H79" s="107">
        <v>2</v>
      </c>
      <c r="I79" s="97">
        <f>VLOOKUP(H79,Cathi!$A$1:$F$18,5,0)</f>
        <v>4</v>
      </c>
      <c r="J79" s="100"/>
      <c r="K79" s="97" t="str">
        <f t="shared" si="6"/>
        <v>401,402)</v>
      </c>
      <c r="L79" s="97" t="str">
        <f t="shared" si="7"/>
        <v>C2</v>
      </c>
      <c r="M79" s="97" t="b">
        <f t="shared" si="8"/>
        <v>1</v>
      </c>
      <c r="N79" s="97" t="b">
        <f t="shared" si="5"/>
        <v>0</v>
      </c>
      <c r="O79" s="108">
        <v>13</v>
      </c>
    </row>
    <row r="80" spans="1:15" ht="15.75" customHeight="1">
      <c r="A80" s="100">
        <v>4</v>
      </c>
      <c r="B80" s="104">
        <v>15117</v>
      </c>
      <c r="C80" s="105" t="s">
        <v>1078</v>
      </c>
      <c r="D80" s="100">
        <v>51</v>
      </c>
      <c r="E80" s="106" t="str">
        <f>VLOOKUP(H80,Cathi!$A$1:$B$23,2,0)</f>
        <v>14h00,17/09/19</v>
      </c>
      <c r="F80" s="100" t="s">
        <v>2239</v>
      </c>
      <c r="G80" s="104">
        <v>151</v>
      </c>
      <c r="H80" s="107">
        <v>8</v>
      </c>
      <c r="I80" s="97">
        <f>VLOOKUP(H80,Cathi!$A$1:$F$18,5,0)</f>
        <v>6</v>
      </c>
      <c r="J80" s="100"/>
      <c r="K80" s="97" t="str">
        <f t="shared" si="6"/>
        <v>701,702)</v>
      </c>
      <c r="L80" s="97" t="str">
        <f t="shared" si="7"/>
        <v>C2</v>
      </c>
      <c r="M80" s="97" t="b">
        <f t="shared" si="8"/>
        <v>1</v>
      </c>
      <c r="N80" s="97" t="b">
        <f t="shared" si="5"/>
        <v>1</v>
      </c>
      <c r="O80" s="108">
        <v>5</v>
      </c>
    </row>
    <row r="81" spans="1:15" ht="15.75" customHeight="1">
      <c r="A81" s="100">
        <v>5</v>
      </c>
      <c r="B81" s="104" t="s">
        <v>1469</v>
      </c>
      <c r="C81" s="105" t="s">
        <v>529</v>
      </c>
      <c r="D81" s="100">
        <v>15</v>
      </c>
      <c r="E81" s="106" t="str">
        <f>VLOOKUP(H81,Cathi!$A$1:$B$23,2,0)</f>
        <v>09h30,18/09/19</v>
      </c>
      <c r="F81" s="100" t="s">
        <v>2255</v>
      </c>
      <c r="G81" s="104">
        <v>151</v>
      </c>
      <c r="H81" s="107">
        <v>15</v>
      </c>
      <c r="I81" s="97">
        <f>VLOOKUP(H81,Cathi!$A$1:$F$18,5,0)</f>
        <v>8</v>
      </c>
      <c r="J81" s="100"/>
      <c r="K81" s="97" t="str">
        <f t="shared" si="6"/>
        <v>403</v>
      </c>
      <c r="L81" s="97" t="str">
        <f t="shared" si="7"/>
        <v>A4</v>
      </c>
      <c r="M81" s="97" t="b">
        <f t="shared" si="8"/>
        <v>1</v>
      </c>
      <c r="N81" s="97" t="b">
        <f t="shared" si="5"/>
        <v>0</v>
      </c>
      <c r="O81" s="108">
        <v>1</v>
      </c>
    </row>
    <row r="82" spans="1:15" ht="15.75" customHeight="1">
      <c r="A82" s="100">
        <v>6</v>
      </c>
      <c r="B82" s="104" t="s">
        <v>1442</v>
      </c>
      <c r="C82" s="105" t="s">
        <v>529</v>
      </c>
      <c r="D82" s="100">
        <v>12</v>
      </c>
      <c r="E82" s="106" t="str">
        <f>VLOOKUP(H82,Cathi!$A$1:$B$23,2,0)</f>
        <v>09h30,18/09/19</v>
      </c>
      <c r="F82" s="100" t="s">
        <v>2256</v>
      </c>
      <c r="G82" s="104">
        <v>151</v>
      </c>
      <c r="H82" s="107">
        <v>15</v>
      </c>
      <c r="I82" s="97">
        <f>VLOOKUP(H82,Cathi!$A$1:$F$18,5,0)</f>
        <v>8</v>
      </c>
      <c r="J82" s="100"/>
      <c r="K82" s="97" t="str">
        <f t="shared" si="6"/>
        <v>404</v>
      </c>
      <c r="L82" s="97" t="str">
        <f t="shared" si="7"/>
        <v>A4</v>
      </c>
      <c r="M82" s="97" t="b">
        <f t="shared" si="8"/>
        <v>1</v>
      </c>
      <c r="N82" s="97" t="b">
        <f t="shared" si="5"/>
        <v>1</v>
      </c>
      <c r="O82" s="108">
        <v>16</v>
      </c>
    </row>
    <row r="83" spans="1:15" ht="15.75" customHeight="1">
      <c r="A83" s="100">
        <v>7</v>
      </c>
      <c r="B83" s="104">
        <v>15102</v>
      </c>
      <c r="C83" s="105" t="s">
        <v>1089</v>
      </c>
      <c r="D83" s="100">
        <v>65</v>
      </c>
      <c r="E83" s="106" t="str">
        <f>VLOOKUP(H83,Cathi!$A$1:$B$23,2,0)</f>
        <v>14h00,18/09/19</v>
      </c>
      <c r="F83" s="100" t="s">
        <v>2584</v>
      </c>
      <c r="G83" s="104">
        <v>151</v>
      </c>
      <c r="H83" s="107">
        <v>9</v>
      </c>
      <c r="I83" s="97">
        <f>VLOOKUP(H83,Cathi!$A$1:$F$18,5,0)</f>
        <v>9</v>
      </c>
      <c r="J83" s="100"/>
      <c r="K83" s="97" t="str">
        <f t="shared" si="6"/>
        <v>801,802)</v>
      </c>
      <c r="L83" s="97" t="str">
        <f t="shared" si="7"/>
        <v>C2</v>
      </c>
      <c r="M83" s="97" t="b">
        <f t="shared" si="8"/>
        <v>1</v>
      </c>
      <c r="N83" s="97" t="b">
        <f t="shared" si="5"/>
        <v>0</v>
      </c>
      <c r="O83" s="108">
        <v>14</v>
      </c>
    </row>
    <row r="84" spans="1:15" ht="15.75" customHeight="1">
      <c r="A84" s="100">
        <v>8</v>
      </c>
      <c r="B84" s="104" t="s">
        <v>2539</v>
      </c>
      <c r="C84" s="105" t="s">
        <v>527</v>
      </c>
      <c r="D84" s="100">
        <v>13</v>
      </c>
      <c r="E84" s="106" t="str">
        <f>VLOOKUP(H84,Cathi!$A$1:$B$23,2,0)</f>
        <v>14h00,18/09/19</v>
      </c>
      <c r="F84" s="100" t="s">
        <v>2274</v>
      </c>
      <c r="G84" s="104">
        <v>151</v>
      </c>
      <c r="H84" s="107">
        <v>9</v>
      </c>
      <c r="I84" s="97">
        <f>VLOOKUP(H84,Cathi!$A$1:$F$18,5,0)</f>
        <v>9</v>
      </c>
      <c r="J84" s="100"/>
      <c r="K84" s="97" t="str">
        <f t="shared" si="6"/>
        <v>605</v>
      </c>
      <c r="L84" s="97" t="str">
        <f t="shared" si="7"/>
        <v>C2</v>
      </c>
      <c r="M84" s="97" t="b">
        <f t="shared" si="8"/>
        <v>1</v>
      </c>
      <c r="N84" s="97" t="b">
        <f t="shared" si="5"/>
        <v>1</v>
      </c>
      <c r="O84" s="108">
        <v>10</v>
      </c>
    </row>
    <row r="85" spans="1:15" ht="15.75" customHeight="1">
      <c r="A85" s="100">
        <v>9</v>
      </c>
      <c r="B85" s="104">
        <v>15103</v>
      </c>
      <c r="C85" s="105" t="s">
        <v>527</v>
      </c>
      <c r="D85" s="100">
        <v>31</v>
      </c>
      <c r="E85" s="106" t="str">
        <f>VLOOKUP(H85,Cathi!$A$1:$B$23,2,0)</f>
        <v>14h00,18/09/19</v>
      </c>
      <c r="F85" s="100" t="s">
        <v>2556</v>
      </c>
      <c r="G85" s="104">
        <v>151</v>
      </c>
      <c r="H85" s="107">
        <v>9</v>
      </c>
      <c r="I85" s="97">
        <f>VLOOKUP(H85,Cathi!$A$1:$F$18,5,0)</f>
        <v>9</v>
      </c>
      <c r="J85" s="100"/>
      <c r="K85" s="97" t="str">
        <f t="shared" si="6"/>
        <v>806</v>
      </c>
      <c r="L85" s="97" t="str">
        <f t="shared" si="7"/>
        <v>C2</v>
      </c>
      <c r="M85" s="97" t="b">
        <f t="shared" si="8"/>
        <v>1</v>
      </c>
      <c r="N85" s="97" t="b">
        <f t="shared" si="5"/>
        <v>1</v>
      </c>
      <c r="O85" s="108">
        <v>14</v>
      </c>
    </row>
    <row r="86" spans="1:15" ht="15.75" customHeight="1">
      <c r="A86" s="100">
        <v>10</v>
      </c>
      <c r="B86" s="104">
        <v>15203</v>
      </c>
      <c r="C86" s="105" t="s">
        <v>540</v>
      </c>
      <c r="D86" s="100">
        <v>10</v>
      </c>
      <c r="E86" s="106" t="str">
        <f>VLOOKUP(H86,Cathi!$A$1:$B$23,2,0)</f>
        <v>09h30,19/09/19</v>
      </c>
      <c r="F86" s="100" t="s">
        <v>2229</v>
      </c>
      <c r="G86" s="104">
        <v>152</v>
      </c>
      <c r="H86" s="107">
        <v>16</v>
      </c>
      <c r="I86" s="97">
        <f>VLOOKUP(H86,Cathi!$A$1:$F$18,5,0)</f>
        <v>11</v>
      </c>
      <c r="J86" s="100"/>
      <c r="K86" s="97" t="str">
        <f t="shared" si="6"/>
        <v>502</v>
      </c>
      <c r="L86" s="97" t="str">
        <f t="shared" si="7"/>
        <v>C2</v>
      </c>
      <c r="M86" s="97" t="b">
        <f t="shared" si="8"/>
        <v>0</v>
      </c>
      <c r="N86" s="97" t="b">
        <f t="shared" si="5"/>
        <v>1</v>
      </c>
      <c r="O86" s="108">
        <v>16</v>
      </c>
    </row>
    <row r="87" spans="1:15" ht="15.75" customHeight="1">
      <c r="A87" s="100">
        <v>11</v>
      </c>
      <c r="B87" s="104">
        <v>15205</v>
      </c>
      <c r="C87" s="105" t="s">
        <v>541</v>
      </c>
      <c r="D87" s="100">
        <v>18</v>
      </c>
      <c r="E87" s="106" t="str">
        <f>VLOOKUP(H87,Cathi!$A$1:$B$23,2,0)</f>
        <v>09h30,19/09/19</v>
      </c>
      <c r="F87" s="100" t="s">
        <v>2229</v>
      </c>
      <c r="G87" s="104">
        <v>152</v>
      </c>
      <c r="H87" s="107">
        <v>16</v>
      </c>
      <c r="I87" s="97">
        <f>VLOOKUP(H87,Cathi!$A$1:$F$18,5,0)</f>
        <v>11</v>
      </c>
      <c r="J87" s="100"/>
      <c r="K87" s="97" t="str">
        <f t="shared" si="6"/>
        <v>502</v>
      </c>
      <c r="L87" s="97" t="str">
        <f t="shared" si="7"/>
        <v>C2</v>
      </c>
      <c r="M87" s="97" t="b">
        <f t="shared" si="8"/>
        <v>1</v>
      </c>
      <c r="N87" s="97" t="b">
        <f t="shared" si="5"/>
        <v>1</v>
      </c>
      <c r="O87" s="108">
        <v>16</v>
      </c>
    </row>
    <row r="88" spans="1:15" ht="15.75" customHeight="1">
      <c r="A88" s="100">
        <v>12</v>
      </c>
      <c r="B88" s="104">
        <v>15211</v>
      </c>
      <c r="C88" s="105" t="s">
        <v>1106</v>
      </c>
      <c r="D88" s="100">
        <v>40</v>
      </c>
      <c r="E88" s="106" t="str">
        <f>VLOOKUP(H88,Cathi!$A$1:$B$23,2,0)</f>
        <v>07h30,20/09/19</v>
      </c>
      <c r="F88" s="100" t="s">
        <v>2221</v>
      </c>
      <c r="G88" s="104">
        <v>152</v>
      </c>
      <c r="H88" s="107">
        <v>5</v>
      </c>
      <c r="I88" s="97">
        <f>VLOOKUP(H88,Cathi!$A$1:$F$18,5,0)</f>
        <v>13</v>
      </c>
      <c r="J88" s="100"/>
      <c r="K88" s="97" t="str">
        <f t="shared" si="6"/>
        <v>301</v>
      </c>
      <c r="L88" s="97" t="str">
        <f t="shared" si="7"/>
        <v>C2</v>
      </c>
      <c r="M88" s="97" t="b">
        <f t="shared" si="8"/>
        <v>1</v>
      </c>
      <c r="N88" s="97" t="b">
        <f t="shared" si="5"/>
        <v>1</v>
      </c>
      <c r="O88" s="108">
        <v>15</v>
      </c>
    </row>
    <row r="89" spans="1:15" ht="15.75" customHeight="1">
      <c r="A89" s="100">
        <v>13</v>
      </c>
      <c r="B89" s="104">
        <v>15305</v>
      </c>
      <c r="C89" s="105" t="s">
        <v>526</v>
      </c>
      <c r="D89" s="100">
        <v>19</v>
      </c>
      <c r="E89" s="106" t="str">
        <f>VLOOKUP(H89,Cathi!$A$1:$B$23,2,0)</f>
        <v>09h30,17/09/19</v>
      </c>
      <c r="F89" s="100" t="s">
        <v>2287</v>
      </c>
      <c r="G89" s="104">
        <v>153</v>
      </c>
      <c r="H89" s="107">
        <v>14</v>
      </c>
      <c r="I89" s="97">
        <f>VLOOKUP(H89,Cathi!$A$1:$F$18,5,0)</f>
        <v>5</v>
      </c>
      <c r="J89" s="100"/>
      <c r="K89" s="97" t="str">
        <f t="shared" si="6"/>
        <v>407</v>
      </c>
      <c r="L89" s="97" t="str">
        <f t="shared" si="7"/>
        <v>C2</v>
      </c>
      <c r="M89" s="97" t="b">
        <f t="shared" si="8"/>
        <v>0</v>
      </c>
      <c r="N89" s="97" t="b">
        <f t="shared" si="5"/>
        <v>1</v>
      </c>
      <c r="O89" s="108">
        <v>15</v>
      </c>
    </row>
    <row r="90" spans="1:15" ht="15.75" customHeight="1">
      <c r="A90" s="100">
        <v>14</v>
      </c>
      <c r="B90" s="104" t="s">
        <v>1468</v>
      </c>
      <c r="C90" s="105" t="s">
        <v>535</v>
      </c>
      <c r="D90" s="100">
        <v>11</v>
      </c>
      <c r="E90" s="106" t="str">
        <f>VLOOKUP(H90,Cathi!$A$1:$B$23,2,0)</f>
        <v>09h30,18/09/19</v>
      </c>
      <c r="F90" s="100" t="s">
        <v>2280</v>
      </c>
      <c r="G90" s="104">
        <v>153</v>
      </c>
      <c r="H90" s="107">
        <v>15</v>
      </c>
      <c r="I90" s="97">
        <f>VLOOKUP(H90,Cathi!$A$1:$F$18,5,0)</f>
        <v>8</v>
      </c>
      <c r="J90" s="100"/>
      <c r="K90" s="97" t="str">
        <f t="shared" si="6"/>
        <v>405</v>
      </c>
      <c r="L90" s="97" t="str">
        <f t="shared" si="7"/>
        <v>A4</v>
      </c>
      <c r="M90" s="97" t="b">
        <f t="shared" si="8"/>
        <v>1</v>
      </c>
      <c r="N90" s="97" t="b">
        <f t="shared" si="5"/>
        <v>0</v>
      </c>
      <c r="O90" s="108">
        <v>14</v>
      </c>
    </row>
    <row r="91" spans="1:15" ht="15.75" customHeight="1">
      <c r="A91" s="100">
        <v>15</v>
      </c>
      <c r="B91" s="104" t="s">
        <v>29</v>
      </c>
      <c r="C91" s="105" t="s">
        <v>525</v>
      </c>
      <c r="D91" s="100">
        <v>7</v>
      </c>
      <c r="E91" s="106" t="str">
        <f>VLOOKUP(H91,Cathi!$A$1:$B$23,2,0)</f>
        <v>09h30,18/09/19</v>
      </c>
      <c r="F91" s="100" t="s">
        <v>2593</v>
      </c>
      <c r="G91" s="104">
        <v>153</v>
      </c>
      <c r="H91" s="107">
        <v>15</v>
      </c>
      <c r="I91" s="97">
        <f>VLOOKUP(H91,Cathi!$A$1:$F$18,5,0)</f>
        <v>8</v>
      </c>
      <c r="J91" s="100"/>
      <c r="K91" s="97" t="str">
        <f t="shared" si="6"/>
        <v>407</v>
      </c>
      <c r="L91" s="97" t="str">
        <f t="shared" si="7"/>
        <v>A4</v>
      </c>
      <c r="M91" s="97" t="b">
        <f t="shared" si="8"/>
        <v>1</v>
      </c>
      <c r="N91" s="97" t="b">
        <f t="shared" si="5"/>
        <v>1</v>
      </c>
      <c r="O91" s="108">
        <v>3</v>
      </c>
    </row>
    <row r="92" spans="1:15" ht="15.75" customHeight="1">
      <c r="A92" s="100">
        <v>16</v>
      </c>
      <c r="B92" s="104">
        <v>15304</v>
      </c>
      <c r="C92" s="105" t="s">
        <v>524</v>
      </c>
      <c r="D92" s="100">
        <v>16</v>
      </c>
      <c r="E92" s="106" t="str">
        <f>VLOOKUP(H92,Cathi!$A$1:$B$23,2,0)</f>
        <v>09h30,18/09/19</v>
      </c>
      <c r="F92" s="100" t="s">
        <v>2282</v>
      </c>
      <c r="G92" s="104">
        <v>153</v>
      </c>
      <c r="H92" s="107">
        <v>15</v>
      </c>
      <c r="I92" s="97">
        <f>VLOOKUP(H92,Cathi!$A$1:$F$18,5,0)</f>
        <v>8</v>
      </c>
      <c r="J92" s="100"/>
      <c r="K92" s="97" t="str">
        <f t="shared" si="6"/>
        <v>406</v>
      </c>
      <c r="L92" s="97" t="str">
        <f t="shared" si="7"/>
        <v>A4</v>
      </c>
      <c r="M92" s="97" t="b">
        <f t="shared" si="8"/>
        <v>1</v>
      </c>
      <c r="N92" s="97" t="b">
        <f t="shared" si="5"/>
        <v>1</v>
      </c>
      <c r="O92" s="108">
        <v>16</v>
      </c>
    </row>
    <row r="93" spans="1:15" ht="15.75" customHeight="1">
      <c r="A93" s="100">
        <v>17</v>
      </c>
      <c r="B93" s="104">
        <v>15308</v>
      </c>
      <c r="C93" s="105" t="s">
        <v>519</v>
      </c>
      <c r="D93" s="100">
        <v>16</v>
      </c>
      <c r="E93" s="106" t="str">
        <f>VLOOKUP(H93,Cathi!$A$1:$B$23,2,0)</f>
        <v>09h30,18/09/19</v>
      </c>
      <c r="F93" s="100" t="s">
        <v>2282</v>
      </c>
      <c r="G93" s="104">
        <v>153</v>
      </c>
      <c r="H93" s="107">
        <v>15</v>
      </c>
      <c r="I93" s="97">
        <f>VLOOKUP(H93,Cathi!$A$1:$F$18,5,0)</f>
        <v>8</v>
      </c>
      <c r="J93" s="100"/>
      <c r="K93" s="97" t="str">
        <f t="shared" si="6"/>
        <v>406</v>
      </c>
      <c r="L93" s="97" t="str">
        <f t="shared" si="7"/>
        <v>A4</v>
      </c>
      <c r="M93" s="97" t="b">
        <f t="shared" si="8"/>
        <v>1</v>
      </c>
      <c r="N93" s="97" t="b">
        <f t="shared" si="5"/>
        <v>1</v>
      </c>
      <c r="O93" s="108">
        <v>16</v>
      </c>
    </row>
    <row r="94" spans="1:15" ht="15.75" customHeight="1">
      <c r="A94" s="100">
        <v>18</v>
      </c>
      <c r="B94" s="104">
        <v>15303</v>
      </c>
      <c r="C94" s="105" t="s">
        <v>525</v>
      </c>
      <c r="D94" s="100">
        <v>12</v>
      </c>
      <c r="E94" s="106" t="str">
        <f>VLOOKUP(H94,Cathi!$A$1:$B$23,2,0)</f>
        <v>09h30,19/09/19</v>
      </c>
      <c r="F94" s="100" t="s">
        <v>2270</v>
      </c>
      <c r="G94" s="104">
        <v>153</v>
      </c>
      <c r="H94" s="107">
        <v>16</v>
      </c>
      <c r="I94" s="97">
        <f>VLOOKUP(H94,Cathi!$A$1:$F$18,5,0)</f>
        <v>11</v>
      </c>
      <c r="J94" s="100"/>
      <c r="K94" s="97" t="str">
        <f t="shared" si="6"/>
        <v>503</v>
      </c>
      <c r="L94" s="97" t="str">
        <f t="shared" si="7"/>
        <v>C2</v>
      </c>
      <c r="M94" s="97" t="b">
        <f t="shared" si="8"/>
        <v>1</v>
      </c>
      <c r="N94" s="97" t="b">
        <f t="shared" si="5"/>
        <v>0</v>
      </c>
      <c r="O94" s="108">
        <v>14</v>
      </c>
    </row>
    <row r="95" spans="1:15" ht="15.75" customHeight="1">
      <c r="A95" s="100">
        <v>19</v>
      </c>
      <c r="B95" s="104" t="s">
        <v>2118</v>
      </c>
      <c r="C95" s="105" t="s">
        <v>525</v>
      </c>
      <c r="D95" s="100">
        <v>9</v>
      </c>
      <c r="E95" s="106" t="str">
        <f>VLOOKUP(H95,Cathi!$A$1:$B$23,2,0)</f>
        <v>09h30,19/09/19</v>
      </c>
      <c r="F95" s="100" t="s">
        <v>2271</v>
      </c>
      <c r="G95" s="104">
        <v>153</v>
      </c>
      <c r="H95" s="107">
        <v>16</v>
      </c>
      <c r="I95" s="97">
        <f>VLOOKUP(H95,Cathi!$A$1:$F$18,5,0)</f>
        <v>11</v>
      </c>
      <c r="J95" s="100"/>
      <c r="K95" s="97" t="str">
        <f t="shared" si="6"/>
        <v>505</v>
      </c>
      <c r="L95" s="97" t="str">
        <f t="shared" si="7"/>
        <v>C2</v>
      </c>
      <c r="M95" s="97" t="b">
        <f t="shared" si="8"/>
        <v>1</v>
      </c>
      <c r="N95" s="97" t="b">
        <f t="shared" si="5"/>
        <v>1</v>
      </c>
      <c r="O95" s="108">
        <v>14</v>
      </c>
    </row>
    <row r="96" spans="1:15" ht="15.75" customHeight="1">
      <c r="A96" s="100">
        <v>20</v>
      </c>
      <c r="B96" s="104" t="s">
        <v>1489</v>
      </c>
      <c r="C96" s="105" t="s">
        <v>575</v>
      </c>
      <c r="D96" s="100">
        <v>12</v>
      </c>
      <c r="E96" s="106" t="str">
        <f>VLOOKUP(H96,Cathi!$A$1:$B$23,2,0)</f>
        <v>14h00,16/09/19</v>
      </c>
      <c r="F96" s="100" t="s">
        <v>2255</v>
      </c>
      <c r="G96" s="104">
        <v>156</v>
      </c>
      <c r="H96" s="107">
        <v>13</v>
      </c>
      <c r="I96" s="97">
        <f>VLOOKUP(H96,Cathi!$A$1:$F$18,5,0)</f>
        <v>3</v>
      </c>
      <c r="J96" s="100"/>
      <c r="K96" s="97" t="str">
        <f t="shared" si="6"/>
        <v>403</v>
      </c>
      <c r="L96" s="97" t="str">
        <f t="shared" si="7"/>
        <v>A4</v>
      </c>
      <c r="M96" s="97" t="b">
        <f t="shared" si="8"/>
        <v>0</v>
      </c>
      <c r="N96" s="97" t="b">
        <f t="shared" si="5"/>
        <v>0</v>
      </c>
      <c r="O96" s="108">
        <v>1</v>
      </c>
    </row>
    <row r="97" spans="1:15" ht="15.75" customHeight="1">
      <c r="A97" s="100">
        <v>21</v>
      </c>
      <c r="B97" s="104" t="s">
        <v>1453</v>
      </c>
      <c r="C97" s="105" t="s">
        <v>577</v>
      </c>
      <c r="D97" s="100">
        <v>13</v>
      </c>
      <c r="E97" s="106" t="str">
        <f>VLOOKUP(H97,Cathi!$A$1:$B$23,2,0)</f>
        <v>09h30,17/09/19</v>
      </c>
      <c r="F97" s="100" t="s">
        <v>2593</v>
      </c>
      <c r="G97" s="104">
        <v>156</v>
      </c>
      <c r="H97" s="107">
        <v>14</v>
      </c>
      <c r="I97" s="97">
        <f>VLOOKUP(H97,Cathi!$A$1:$F$18,5,0)</f>
        <v>5</v>
      </c>
      <c r="J97" s="100"/>
      <c r="K97" s="97" t="str">
        <f t="shared" si="6"/>
        <v>407</v>
      </c>
      <c r="L97" s="97" t="str">
        <f t="shared" si="7"/>
        <v>A4</v>
      </c>
      <c r="M97" s="97" t="b">
        <f t="shared" si="8"/>
        <v>1</v>
      </c>
      <c r="N97" s="97" t="b">
        <f t="shared" si="5"/>
        <v>1</v>
      </c>
      <c r="O97" s="108">
        <v>14</v>
      </c>
    </row>
    <row r="98" spans="1:15" ht="15.75" customHeight="1">
      <c r="A98" s="100">
        <v>22</v>
      </c>
      <c r="B98" s="104" t="s">
        <v>1490</v>
      </c>
      <c r="C98" s="105" t="s">
        <v>577</v>
      </c>
      <c r="D98" s="100">
        <v>9</v>
      </c>
      <c r="E98" s="106" t="str">
        <f>VLOOKUP(H98,Cathi!$A$1:$B$23,2,0)</f>
        <v>09h30,17/09/19</v>
      </c>
      <c r="F98" s="100" t="s">
        <v>2252</v>
      </c>
      <c r="G98" s="104">
        <v>156</v>
      </c>
      <c r="H98" s="107">
        <v>14</v>
      </c>
      <c r="I98" s="97">
        <f>VLOOKUP(H98,Cathi!$A$1:$F$18,5,0)</f>
        <v>5</v>
      </c>
      <c r="J98" s="100"/>
      <c r="K98" s="97" t="str">
        <f t="shared" si="6"/>
        <v>403</v>
      </c>
      <c r="L98" s="97" t="str">
        <f t="shared" si="7"/>
        <v>C2</v>
      </c>
      <c r="M98" s="97" t="b">
        <f t="shared" si="8"/>
        <v>1</v>
      </c>
      <c r="N98" s="97" t="b">
        <f t="shared" si="5"/>
        <v>0</v>
      </c>
      <c r="O98" s="108">
        <v>15</v>
      </c>
    </row>
    <row r="99" spans="1:15" ht="15.75" customHeight="1">
      <c r="A99" s="100">
        <v>23</v>
      </c>
      <c r="B99" s="104">
        <v>15640</v>
      </c>
      <c r="C99" s="105" t="s">
        <v>2570</v>
      </c>
      <c r="D99" s="100">
        <v>44</v>
      </c>
      <c r="E99" s="106" t="str">
        <f>VLOOKUP(H99,Cathi!$A$1:$B$23,2,0)</f>
        <v>07h30,18/09/19</v>
      </c>
      <c r="F99" s="100" t="s">
        <v>2552</v>
      </c>
      <c r="G99" s="104">
        <v>156</v>
      </c>
      <c r="H99" s="107">
        <v>3</v>
      </c>
      <c r="I99" s="97">
        <f>VLOOKUP(H99,Cathi!$A$1:$F$18,5,0)</f>
        <v>7</v>
      </c>
      <c r="J99" s="100"/>
      <c r="K99" s="97" t="str">
        <f t="shared" si="6"/>
        <v>410,411)</v>
      </c>
      <c r="L99" s="97" t="str">
        <f t="shared" si="7"/>
        <v>A4</v>
      </c>
      <c r="M99" s="97" t="b">
        <f t="shared" si="8"/>
        <v>1</v>
      </c>
      <c r="N99" s="97" t="b">
        <f t="shared" si="5"/>
        <v>0</v>
      </c>
      <c r="O99" s="108">
        <v>14</v>
      </c>
    </row>
    <row r="100" spans="1:15" ht="15.75" customHeight="1">
      <c r="A100" s="100">
        <v>24</v>
      </c>
      <c r="B100" s="104">
        <v>15601</v>
      </c>
      <c r="C100" s="105" t="s">
        <v>554</v>
      </c>
      <c r="D100" s="100">
        <v>8</v>
      </c>
      <c r="E100" s="106" t="str">
        <f>VLOOKUP(H100,Cathi!$A$1:$B$23,2,0)</f>
        <v>09h30,19/09/19</v>
      </c>
      <c r="F100" s="100" t="s">
        <v>2265</v>
      </c>
      <c r="G100" s="104">
        <v>156</v>
      </c>
      <c r="H100" s="107">
        <v>16</v>
      </c>
      <c r="I100" s="97">
        <f>VLOOKUP(H100,Cathi!$A$1:$F$18,5,0)</f>
        <v>11</v>
      </c>
      <c r="J100" s="100"/>
      <c r="K100" s="97" t="str">
        <f t="shared" si="6"/>
        <v>506</v>
      </c>
      <c r="L100" s="97" t="str">
        <f t="shared" si="7"/>
        <v>C2</v>
      </c>
      <c r="M100" s="97" t="b">
        <f t="shared" si="8"/>
        <v>1</v>
      </c>
      <c r="N100" s="97" t="b">
        <f t="shared" si="5"/>
        <v>0</v>
      </c>
      <c r="O100" s="108">
        <v>11</v>
      </c>
    </row>
    <row r="101" spans="1:15" ht="15.75" customHeight="1">
      <c r="A101" s="100">
        <v>25</v>
      </c>
      <c r="B101" s="104">
        <v>15610</v>
      </c>
      <c r="C101" s="105" t="s">
        <v>579</v>
      </c>
      <c r="D101" s="100">
        <v>8</v>
      </c>
      <c r="E101" s="106" t="str">
        <f>VLOOKUP(H101,Cathi!$A$1:$B$23,2,0)</f>
        <v>09h30,19/09/19</v>
      </c>
      <c r="F101" s="100" t="s">
        <v>2265</v>
      </c>
      <c r="G101" s="104">
        <v>156</v>
      </c>
      <c r="H101" s="107">
        <v>16</v>
      </c>
      <c r="I101" s="97">
        <f>VLOOKUP(H101,Cathi!$A$1:$F$18,5,0)</f>
        <v>11</v>
      </c>
      <c r="J101" s="100"/>
      <c r="K101" s="97" t="str">
        <f t="shared" si="6"/>
        <v>506</v>
      </c>
      <c r="L101" s="97" t="str">
        <f t="shared" si="7"/>
        <v>C2</v>
      </c>
      <c r="M101" s="97" t="b">
        <f t="shared" si="8"/>
        <v>1</v>
      </c>
      <c r="N101" s="97" t="b">
        <f t="shared" si="5"/>
        <v>1</v>
      </c>
      <c r="O101" s="108">
        <v>15</v>
      </c>
    </row>
    <row r="102" spans="1:15" ht="15.75" customHeight="1">
      <c r="A102" s="100">
        <v>26</v>
      </c>
      <c r="B102" s="104">
        <v>15624</v>
      </c>
      <c r="C102" s="105" t="s">
        <v>578</v>
      </c>
      <c r="D102" s="100">
        <v>9</v>
      </c>
      <c r="E102" s="106" t="str">
        <f>VLOOKUP(H102,Cathi!$A$1:$B$23,2,0)</f>
        <v>09h30,19/09/19</v>
      </c>
      <c r="F102" s="100" t="s">
        <v>2265</v>
      </c>
      <c r="G102" s="104">
        <v>156</v>
      </c>
      <c r="H102" s="107">
        <v>16</v>
      </c>
      <c r="I102" s="97">
        <f>VLOOKUP(H102,Cathi!$A$1:$F$18,5,0)</f>
        <v>11</v>
      </c>
      <c r="J102" s="100"/>
      <c r="K102" s="97" t="str">
        <f t="shared" si="6"/>
        <v>506</v>
      </c>
      <c r="L102" s="97" t="str">
        <f t="shared" si="7"/>
        <v>C2</v>
      </c>
      <c r="M102" s="97" t="b">
        <f t="shared" si="8"/>
        <v>1</v>
      </c>
      <c r="N102" s="97" t="b">
        <f t="shared" si="5"/>
        <v>1</v>
      </c>
      <c r="O102" s="108">
        <v>13</v>
      </c>
    </row>
    <row r="103" spans="1:15" ht="15.75" customHeight="1">
      <c r="A103" s="100">
        <v>27</v>
      </c>
      <c r="B103" s="104" t="s">
        <v>1381</v>
      </c>
      <c r="C103" s="105" t="s">
        <v>1382</v>
      </c>
      <c r="D103" s="100">
        <v>47</v>
      </c>
      <c r="E103" s="106" t="str">
        <f>VLOOKUP(H103,Cathi!$A$1:$B$23,2,0)</f>
        <v>07h30,16/09/19</v>
      </c>
      <c r="F103" s="100" t="s">
        <v>2581</v>
      </c>
      <c r="G103" s="104">
        <v>158</v>
      </c>
      <c r="H103" s="107">
        <v>1</v>
      </c>
      <c r="I103" s="97">
        <f>VLOOKUP(H103,Cathi!$A$1:$F$18,5,0)</f>
        <v>1</v>
      </c>
      <c r="J103" s="100"/>
      <c r="K103" s="97" t="str">
        <f t="shared" si="6"/>
        <v>402,403)</v>
      </c>
      <c r="L103" s="97" t="str">
        <f t="shared" si="7"/>
        <v>C2</v>
      </c>
      <c r="M103" s="97" t="b">
        <f t="shared" si="8"/>
        <v>0</v>
      </c>
      <c r="N103" s="97" t="b">
        <f t="shared" si="5"/>
        <v>1</v>
      </c>
      <c r="O103" s="108">
        <v>11</v>
      </c>
    </row>
    <row r="104" spans="1:15" ht="15.75" customHeight="1">
      <c r="A104" s="100">
        <v>28</v>
      </c>
      <c r="B104" s="104" t="s">
        <v>2576</v>
      </c>
      <c r="C104" s="105" t="s">
        <v>1382</v>
      </c>
      <c r="D104" s="100">
        <v>23</v>
      </c>
      <c r="E104" s="106" t="str">
        <f>VLOOKUP(H104,Cathi!$A$1:$B$23,2,0)</f>
        <v>07h30,16/09/19</v>
      </c>
      <c r="F104" s="100" t="s">
        <v>2244</v>
      </c>
      <c r="G104" s="104">
        <v>158</v>
      </c>
      <c r="H104" s="107">
        <v>1</v>
      </c>
      <c r="I104" s="97">
        <f>VLOOKUP(H104,Cathi!$A$1:$F$18,5,0)</f>
        <v>1</v>
      </c>
      <c r="J104" s="100"/>
      <c r="K104" s="97" t="str">
        <f t="shared" si="6"/>
        <v>401</v>
      </c>
      <c r="L104" s="97" t="str">
        <f t="shared" si="7"/>
        <v>C2</v>
      </c>
      <c r="M104" s="97" t="b">
        <f t="shared" si="8"/>
        <v>1</v>
      </c>
      <c r="N104" s="97" t="b">
        <f t="shared" si="5"/>
        <v>1</v>
      </c>
      <c r="O104" s="108">
        <v>13</v>
      </c>
    </row>
    <row r="105" spans="1:15" ht="15.75" customHeight="1">
      <c r="A105" s="100">
        <v>29</v>
      </c>
      <c r="B105" s="104">
        <v>15802</v>
      </c>
      <c r="C105" s="105" t="s">
        <v>986</v>
      </c>
      <c r="D105" s="100">
        <v>12</v>
      </c>
      <c r="E105" s="106" t="str">
        <f>VLOOKUP(H105,Cathi!$A$1:$B$23,2,0)</f>
        <v>09h30,17/09/19</v>
      </c>
      <c r="F105" s="100" t="s">
        <v>2251</v>
      </c>
      <c r="G105" s="104">
        <v>158</v>
      </c>
      <c r="H105" s="107">
        <v>14</v>
      </c>
      <c r="I105" s="97">
        <f>VLOOKUP(H105,Cathi!$A$1:$F$18,5,0)</f>
        <v>5</v>
      </c>
      <c r="J105" s="100"/>
      <c r="K105" s="97" t="str">
        <f t="shared" si="6"/>
        <v>405</v>
      </c>
      <c r="L105" s="97" t="str">
        <f t="shared" si="7"/>
        <v>C2</v>
      </c>
      <c r="M105" s="97" t="b">
        <f t="shared" si="8"/>
        <v>1</v>
      </c>
      <c r="N105" s="97" t="b">
        <f t="shared" si="5"/>
        <v>1</v>
      </c>
      <c r="O105" s="108">
        <v>16</v>
      </c>
    </row>
    <row r="106" spans="1:15" ht="15.75" customHeight="1">
      <c r="A106" s="100">
        <v>30</v>
      </c>
      <c r="B106" s="104">
        <v>15813</v>
      </c>
      <c r="C106" s="105" t="s">
        <v>1271</v>
      </c>
      <c r="D106" s="100">
        <v>10</v>
      </c>
      <c r="E106" s="106" t="str">
        <f>VLOOKUP(H106,Cathi!$A$1:$B$23,2,0)</f>
        <v>09h30,19/09/19</v>
      </c>
      <c r="F106" s="100" t="s">
        <v>2266</v>
      </c>
      <c r="G106" s="104">
        <v>158</v>
      </c>
      <c r="H106" s="107">
        <v>16</v>
      </c>
      <c r="I106" s="97">
        <f>VLOOKUP(H106,Cathi!$A$1:$F$18,5,0)</f>
        <v>11</v>
      </c>
      <c r="J106" s="100"/>
      <c r="K106" s="97" t="str">
        <f t="shared" si="6"/>
        <v>507</v>
      </c>
      <c r="L106" s="97" t="str">
        <f t="shared" si="7"/>
        <v>C2</v>
      </c>
      <c r="M106" s="97" t="b">
        <f t="shared" si="8"/>
        <v>1</v>
      </c>
      <c r="N106" s="97" t="b">
        <f t="shared" si="5"/>
        <v>1</v>
      </c>
      <c r="O106" s="108">
        <v>13</v>
      </c>
    </row>
    <row r="107" spans="1:14" ht="15.75" customHeight="1">
      <c r="A107" s="100"/>
      <c r="B107" s="101" t="s">
        <v>57</v>
      </c>
      <c r="C107" s="102"/>
      <c r="D107" s="98"/>
      <c r="E107" s="98"/>
      <c r="F107" s="98"/>
      <c r="G107" s="98">
        <v>160</v>
      </c>
      <c r="H107" s="102"/>
      <c r="I107" s="97" t="e">
        <f>VLOOKUP(H107,Cathi!$A$1:$F$18,5,0)</f>
        <v>#N/A</v>
      </c>
      <c r="J107" s="100"/>
      <c r="K107" s="97">
        <f t="shared" si="6"/>
      </c>
      <c r="L107" s="97">
        <f t="shared" si="7"/>
      </c>
      <c r="M107" s="97" t="b">
        <f t="shared" si="8"/>
        <v>0</v>
      </c>
      <c r="N107" s="97" t="b">
        <f t="shared" si="5"/>
        <v>0</v>
      </c>
    </row>
    <row r="108" spans="1:15" ht="15.75" customHeight="1">
      <c r="A108" s="100">
        <v>1</v>
      </c>
      <c r="B108" s="104">
        <v>16202</v>
      </c>
      <c r="C108" s="105" t="s">
        <v>277</v>
      </c>
      <c r="D108" s="100">
        <v>55</v>
      </c>
      <c r="E108" s="106" t="str">
        <f>VLOOKUP(H108,Cathi!$A$1:$B$23,2,0)</f>
        <v>07h30,16/09/19</v>
      </c>
      <c r="F108" s="100" t="s">
        <v>2582</v>
      </c>
      <c r="G108" s="104">
        <v>162</v>
      </c>
      <c r="H108" s="107">
        <v>1</v>
      </c>
      <c r="I108" s="97">
        <f>VLOOKUP(H108,Cathi!$A$1:$F$18,5,0)</f>
        <v>1</v>
      </c>
      <c r="J108" s="100"/>
      <c r="K108" s="97" t="str">
        <f t="shared" si="6"/>
        <v>406,407)</v>
      </c>
      <c r="L108" s="97" t="str">
        <f t="shared" si="7"/>
        <v>C2</v>
      </c>
      <c r="M108" s="97" t="b">
        <f t="shared" si="8"/>
        <v>0</v>
      </c>
      <c r="N108" s="97" t="b">
        <f t="shared" si="5"/>
        <v>0</v>
      </c>
      <c r="O108" s="108">
        <v>14</v>
      </c>
    </row>
    <row r="109" spans="1:15" ht="15.75" customHeight="1">
      <c r="A109" s="100">
        <v>2</v>
      </c>
      <c r="B109" s="104">
        <v>16212</v>
      </c>
      <c r="C109" s="105" t="s">
        <v>846</v>
      </c>
      <c r="D109" s="100">
        <v>18</v>
      </c>
      <c r="E109" s="106" t="str">
        <f>VLOOKUP(H109,Cathi!$A$1:$B$23,2,0)</f>
        <v>14h00,16/09/19</v>
      </c>
      <c r="F109" s="100" t="s">
        <v>2249</v>
      </c>
      <c r="G109" s="104">
        <v>162</v>
      </c>
      <c r="H109" s="107">
        <v>13</v>
      </c>
      <c r="I109" s="97">
        <f>VLOOKUP(H109,Cathi!$A$1:$F$18,5,0)</f>
        <v>3</v>
      </c>
      <c r="J109" s="100"/>
      <c r="K109" s="97" t="str">
        <f t="shared" si="6"/>
        <v>402</v>
      </c>
      <c r="L109" s="97" t="str">
        <f t="shared" si="7"/>
        <v>C2</v>
      </c>
      <c r="M109" s="97" t="b">
        <f t="shared" si="8"/>
        <v>1</v>
      </c>
      <c r="N109" s="97" t="b">
        <f t="shared" si="5"/>
        <v>1</v>
      </c>
      <c r="O109" s="108">
        <v>15</v>
      </c>
    </row>
    <row r="110" spans="1:15" ht="15.75" customHeight="1">
      <c r="A110" s="100">
        <v>3</v>
      </c>
      <c r="B110" s="104">
        <v>16206</v>
      </c>
      <c r="C110" s="105" t="s">
        <v>269</v>
      </c>
      <c r="D110" s="100">
        <v>14</v>
      </c>
      <c r="E110" s="106" t="str">
        <f>VLOOKUP(H110,Cathi!$A$1:$B$23,2,0)</f>
        <v>09h30,17/09/19</v>
      </c>
      <c r="F110" s="100" t="s">
        <v>2228</v>
      </c>
      <c r="G110" s="104">
        <v>162</v>
      </c>
      <c r="H110" s="107">
        <v>14</v>
      </c>
      <c r="I110" s="97">
        <f>VLOOKUP(H110,Cathi!$A$1:$F$18,5,0)</f>
        <v>5</v>
      </c>
      <c r="J110" s="100"/>
      <c r="K110" s="97" t="str">
        <f t="shared" si="6"/>
        <v>501</v>
      </c>
      <c r="L110" s="97" t="str">
        <f t="shared" si="7"/>
        <v>C2</v>
      </c>
      <c r="M110" s="97" t="b">
        <f aca="true" t="shared" si="9" ref="M110:M141">G110=G109</f>
        <v>1</v>
      </c>
      <c r="N110" s="97" t="b">
        <f t="shared" si="5"/>
        <v>1</v>
      </c>
      <c r="O110" s="108">
        <v>16</v>
      </c>
    </row>
    <row r="111" spans="1:15" ht="15.75" customHeight="1">
      <c r="A111" s="100">
        <v>4</v>
      </c>
      <c r="B111" s="104">
        <v>16214</v>
      </c>
      <c r="C111" s="105" t="s">
        <v>278</v>
      </c>
      <c r="D111" s="100">
        <v>44</v>
      </c>
      <c r="E111" s="106" t="str">
        <f>VLOOKUP(H111,Cathi!$A$1:$B$23,2,0)</f>
        <v>09h30,18/09/19</v>
      </c>
      <c r="F111" s="100" t="s">
        <v>2598</v>
      </c>
      <c r="G111" s="104">
        <v>162</v>
      </c>
      <c r="H111" s="107">
        <v>15</v>
      </c>
      <c r="I111" s="97">
        <f>VLOOKUP(H111,Cathi!$A$1:$F$18,5,0)</f>
        <v>8</v>
      </c>
      <c r="J111" s="100"/>
      <c r="K111" s="97" t="str">
        <f t="shared" si="6"/>
        <v>502,503)</v>
      </c>
      <c r="L111" s="97" t="str">
        <f t="shared" si="7"/>
        <v>C2</v>
      </c>
      <c r="M111" s="97" t="b">
        <f t="shared" si="9"/>
        <v>1</v>
      </c>
      <c r="N111" s="97" t="b">
        <f t="shared" si="5"/>
        <v>1</v>
      </c>
      <c r="O111" s="108">
        <v>15</v>
      </c>
    </row>
    <row r="112" spans="1:15" ht="15.75" customHeight="1">
      <c r="A112" s="100">
        <v>5</v>
      </c>
      <c r="B112" s="104">
        <v>16213</v>
      </c>
      <c r="C112" s="105" t="s">
        <v>848</v>
      </c>
      <c r="D112" s="100">
        <v>10</v>
      </c>
      <c r="E112" s="106" t="str">
        <f>VLOOKUP(H112,Cathi!$A$1:$B$23,2,0)</f>
        <v>09h30,18/09/19</v>
      </c>
      <c r="F112" s="100" t="s">
        <v>2228</v>
      </c>
      <c r="G112" s="104">
        <v>162</v>
      </c>
      <c r="H112" s="107">
        <v>15</v>
      </c>
      <c r="I112" s="97">
        <f>VLOOKUP(H112,Cathi!$A$1:$F$18,5,0)</f>
        <v>8</v>
      </c>
      <c r="J112" s="100"/>
      <c r="K112" s="97" t="str">
        <f t="shared" si="6"/>
        <v>501</v>
      </c>
      <c r="L112" s="97" t="str">
        <f t="shared" si="7"/>
        <v>C2</v>
      </c>
      <c r="M112" s="97" t="b">
        <f t="shared" si="9"/>
        <v>1</v>
      </c>
      <c r="N112" s="97" t="b">
        <f t="shared" si="5"/>
        <v>1</v>
      </c>
      <c r="O112" s="108">
        <v>7</v>
      </c>
    </row>
    <row r="113" spans="1:15" ht="15.75" customHeight="1">
      <c r="A113" s="100">
        <v>6</v>
      </c>
      <c r="B113" s="104">
        <v>16216</v>
      </c>
      <c r="C113" s="105" t="s">
        <v>855</v>
      </c>
      <c r="D113" s="100">
        <v>10</v>
      </c>
      <c r="E113" s="106" t="str">
        <f>VLOOKUP(H113,Cathi!$A$1:$B$23,2,0)</f>
        <v>09h30,19/09/19</v>
      </c>
      <c r="F113" s="100" t="s">
        <v>2273</v>
      </c>
      <c r="G113" s="104">
        <v>162</v>
      </c>
      <c r="H113" s="107">
        <v>16</v>
      </c>
      <c r="I113" s="97">
        <f>VLOOKUP(H113,Cathi!$A$1:$F$18,5,0)</f>
        <v>11</v>
      </c>
      <c r="J113" s="100"/>
      <c r="K113" s="97" t="str">
        <f t="shared" si="6"/>
        <v>601</v>
      </c>
      <c r="L113" s="97" t="str">
        <f t="shared" si="7"/>
        <v>C2</v>
      </c>
      <c r="M113" s="97" t="b">
        <f t="shared" si="9"/>
        <v>1</v>
      </c>
      <c r="N113" s="97" t="b">
        <f t="shared" si="5"/>
        <v>1</v>
      </c>
      <c r="O113" s="108">
        <v>9</v>
      </c>
    </row>
    <row r="114" spans="1:15" ht="15.75" customHeight="1">
      <c r="A114" s="100">
        <v>7</v>
      </c>
      <c r="B114" s="104">
        <v>16217</v>
      </c>
      <c r="C114" s="105" t="s">
        <v>280</v>
      </c>
      <c r="D114" s="100">
        <v>10</v>
      </c>
      <c r="E114" s="106" t="str">
        <f>VLOOKUP(H114,Cathi!$A$1:$B$23,2,0)</f>
        <v>09h30,19/09/19</v>
      </c>
      <c r="F114" s="100" t="s">
        <v>2273</v>
      </c>
      <c r="G114" s="104">
        <v>162</v>
      </c>
      <c r="H114" s="107">
        <v>16</v>
      </c>
      <c r="I114" s="97">
        <f>VLOOKUP(H114,Cathi!$A$1:$F$18,5,0)</f>
        <v>11</v>
      </c>
      <c r="J114" s="100"/>
      <c r="K114" s="97" t="str">
        <f t="shared" si="6"/>
        <v>601</v>
      </c>
      <c r="L114" s="97" t="str">
        <f t="shared" si="7"/>
        <v>C2</v>
      </c>
      <c r="M114" s="97" t="b">
        <f t="shared" si="9"/>
        <v>1</v>
      </c>
      <c r="N114" s="97" t="b">
        <f t="shared" si="5"/>
        <v>1</v>
      </c>
      <c r="O114" s="108">
        <v>15</v>
      </c>
    </row>
    <row r="115" spans="1:15" ht="15.75" customHeight="1">
      <c r="A115" s="100">
        <v>8</v>
      </c>
      <c r="B115" s="104">
        <v>16320</v>
      </c>
      <c r="C115" s="105" t="s">
        <v>1404</v>
      </c>
      <c r="D115" s="100">
        <v>45</v>
      </c>
      <c r="E115" s="106" t="str">
        <f>VLOOKUP(H115,Cathi!$A$1:$B$23,2,0)</f>
        <v>14h00,19/09/19</v>
      </c>
      <c r="F115" s="100" t="s">
        <v>2590</v>
      </c>
      <c r="G115" s="104">
        <v>163</v>
      </c>
      <c r="H115" s="107">
        <v>10</v>
      </c>
      <c r="I115" s="97">
        <f>VLOOKUP(H115,Cathi!$A$1:$F$18,5,0)</f>
        <v>12</v>
      </c>
      <c r="J115" s="100"/>
      <c r="K115" s="97" t="str">
        <f t="shared" si="6"/>
        <v>405,406)</v>
      </c>
      <c r="L115" s="97" t="str">
        <f t="shared" si="7"/>
        <v>C2</v>
      </c>
      <c r="M115" s="97" t="b">
        <f t="shared" si="9"/>
        <v>0</v>
      </c>
      <c r="N115" s="97" t="b">
        <f t="shared" si="5"/>
        <v>1</v>
      </c>
      <c r="O115" s="108">
        <v>12</v>
      </c>
    </row>
    <row r="116" spans="1:15" ht="15.75" customHeight="1">
      <c r="A116" s="100">
        <v>9</v>
      </c>
      <c r="B116" s="104">
        <v>16308</v>
      </c>
      <c r="C116" s="105" t="s">
        <v>849</v>
      </c>
      <c r="D116" s="100">
        <v>16</v>
      </c>
      <c r="E116" s="106" t="str">
        <f>VLOOKUP(H116,Cathi!$A$1:$B$23,2,0)</f>
        <v>14h00,19/09/19</v>
      </c>
      <c r="F116" s="100" t="s">
        <v>2252</v>
      </c>
      <c r="G116" s="104">
        <v>163</v>
      </c>
      <c r="H116" s="107">
        <v>10</v>
      </c>
      <c r="I116" s="97">
        <f>VLOOKUP(H116,Cathi!$A$1:$F$18,5,0)</f>
        <v>12</v>
      </c>
      <c r="J116" s="100"/>
      <c r="K116" s="97" t="str">
        <f t="shared" si="6"/>
        <v>403</v>
      </c>
      <c r="L116" s="97" t="str">
        <f t="shared" si="7"/>
        <v>C2</v>
      </c>
      <c r="M116" s="97" t="b">
        <f t="shared" si="9"/>
        <v>1</v>
      </c>
      <c r="N116" s="97" t="b">
        <f t="shared" si="5"/>
        <v>1</v>
      </c>
      <c r="O116" s="108">
        <v>1</v>
      </c>
    </row>
    <row r="117" spans="1:15" ht="15.75" customHeight="1">
      <c r="A117" s="100">
        <v>10</v>
      </c>
      <c r="B117" s="104">
        <v>16409</v>
      </c>
      <c r="C117" s="105" t="s">
        <v>216</v>
      </c>
      <c r="D117" s="100">
        <v>13</v>
      </c>
      <c r="E117" s="106" t="str">
        <f>VLOOKUP(H117,Cathi!$A$1:$B$23,2,0)</f>
        <v>14h00,16/09/19</v>
      </c>
      <c r="F117" s="100" t="s">
        <v>2252</v>
      </c>
      <c r="G117" s="104">
        <v>164</v>
      </c>
      <c r="H117" s="107">
        <v>13</v>
      </c>
      <c r="I117" s="97">
        <f>VLOOKUP(H117,Cathi!$A$1:$F$18,5,0)</f>
        <v>3</v>
      </c>
      <c r="J117" s="100"/>
      <c r="K117" s="97" t="str">
        <f t="shared" si="6"/>
        <v>403</v>
      </c>
      <c r="L117" s="97" t="str">
        <f t="shared" si="7"/>
        <v>C2</v>
      </c>
      <c r="M117" s="97" t="b">
        <f t="shared" si="9"/>
        <v>0</v>
      </c>
      <c r="N117" s="97" t="b">
        <f t="shared" si="5"/>
        <v>1</v>
      </c>
      <c r="O117" s="108">
        <v>6</v>
      </c>
    </row>
    <row r="118" spans="1:15" ht="15.75" customHeight="1">
      <c r="A118" s="100">
        <v>11</v>
      </c>
      <c r="B118" s="104">
        <v>16401</v>
      </c>
      <c r="C118" s="105" t="s">
        <v>211</v>
      </c>
      <c r="D118" s="100">
        <v>10</v>
      </c>
      <c r="E118" s="106" t="str">
        <f>VLOOKUP(H118,Cathi!$A$1:$B$23,2,0)</f>
        <v>09h30,17/09/19</v>
      </c>
      <c r="F118" s="100" t="s">
        <v>2229</v>
      </c>
      <c r="G118" s="104">
        <v>164</v>
      </c>
      <c r="H118" s="107">
        <v>14</v>
      </c>
      <c r="I118" s="97">
        <f>VLOOKUP(H118,Cathi!$A$1:$F$18,5,0)</f>
        <v>5</v>
      </c>
      <c r="J118" s="100"/>
      <c r="K118" s="97" t="str">
        <f t="shared" si="6"/>
        <v>502</v>
      </c>
      <c r="L118" s="97" t="str">
        <f t="shared" si="7"/>
        <v>C2</v>
      </c>
      <c r="M118" s="97" t="b">
        <f t="shared" si="9"/>
        <v>1</v>
      </c>
      <c r="N118" s="97" t="b">
        <f t="shared" si="5"/>
        <v>1</v>
      </c>
      <c r="O118" s="108">
        <v>15</v>
      </c>
    </row>
    <row r="119" spans="1:15" ht="15.75" customHeight="1">
      <c r="A119" s="100">
        <v>12</v>
      </c>
      <c r="B119" s="104">
        <v>16417</v>
      </c>
      <c r="C119" s="105" t="s">
        <v>259</v>
      </c>
      <c r="D119" s="100">
        <v>12</v>
      </c>
      <c r="E119" s="106" t="str">
        <f>VLOOKUP(H119,Cathi!$A$1:$B$23,2,0)</f>
        <v>09h30,17/09/19</v>
      </c>
      <c r="F119" s="100" t="s">
        <v>2229</v>
      </c>
      <c r="G119" s="104">
        <v>164</v>
      </c>
      <c r="H119" s="107">
        <v>14</v>
      </c>
      <c r="I119" s="97">
        <f>VLOOKUP(H119,Cathi!$A$1:$F$18,5,0)</f>
        <v>5</v>
      </c>
      <c r="J119" s="100"/>
      <c r="K119" s="97" t="str">
        <f t="shared" si="6"/>
        <v>502</v>
      </c>
      <c r="L119" s="97" t="str">
        <f t="shared" si="7"/>
        <v>C2</v>
      </c>
      <c r="M119" s="97" t="b">
        <f t="shared" si="9"/>
        <v>1</v>
      </c>
      <c r="N119" s="97" t="b">
        <f t="shared" si="5"/>
        <v>1</v>
      </c>
      <c r="O119" s="108">
        <v>2</v>
      </c>
    </row>
    <row r="120" spans="1:15" ht="15.75" customHeight="1">
      <c r="A120" s="100">
        <v>13</v>
      </c>
      <c r="B120" s="104">
        <v>16406</v>
      </c>
      <c r="C120" s="105" t="s">
        <v>257</v>
      </c>
      <c r="D120" s="100">
        <v>15</v>
      </c>
      <c r="E120" s="106" t="str">
        <f>VLOOKUP(H120,Cathi!$A$1:$B$23,2,0)</f>
        <v>09h30,18/09/19</v>
      </c>
      <c r="F120" s="100" t="s">
        <v>2271</v>
      </c>
      <c r="G120" s="104">
        <v>164</v>
      </c>
      <c r="H120" s="107">
        <v>15</v>
      </c>
      <c r="I120" s="97">
        <f>VLOOKUP(H120,Cathi!$A$1:$F$18,5,0)</f>
        <v>8</v>
      </c>
      <c r="J120" s="100"/>
      <c r="K120" s="97" t="str">
        <f t="shared" si="6"/>
        <v>505</v>
      </c>
      <c r="L120" s="97" t="str">
        <f t="shared" si="7"/>
        <v>C2</v>
      </c>
      <c r="M120" s="97" t="b">
        <f t="shared" si="9"/>
        <v>1</v>
      </c>
      <c r="N120" s="97" t="b">
        <f t="shared" si="5"/>
        <v>1</v>
      </c>
      <c r="O120" s="108">
        <v>15</v>
      </c>
    </row>
    <row r="121" spans="1:15" ht="15.75" customHeight="1">
      <c r="A121" s="100">
        <v>14</v>
      </c>
      <c r="B121" s="104">
        <v>16403</v>
      </c>
      <c r="C121" s="105" t="s">
        <v>229</v>
      </c>
      <c r="D121" s="100">
        <v>42</v>
      </c>
      <c r="E121" s="106" t="str">
        <f>VLOOKUP(H121,Cathi!$A$1:$B$23,2,0)</f>
        <v>09h30,19/09/19</v>
      </c>
      <c r="F121" s="100" t="s">
        <v>2275</v>
      </c>
      <c r="G121" s="104">
        <v>164</v>
      </c>
      <c r="H121" s="107">
        <v>16</v>
      </c>
      <c r="I121" s="97">
        <f>VLOOKUP(H121,Cathi!$A$1:$F$18,5,0)</f>
        <v>11</v>
      </c>
      <c r="J121" s="100"/>
      <c r="K121" s="97" t="str">
        <f t="shared" si="6"/>
        <v>602</v>
      </c>
      <c r="L121" s="97" t="str">
        <f t="shared" si="7"/>
        <v>C2</v>
      </c>
      <c r="M121" s="97" t="b">
        <f t="shared" si="9"/>
        <v>1</v>
      </c>
      <c r="N121" s="97" t="b">
        <f t="shared" si="5"/>
        <v>1</v>
      </c>
      <c r="O121" s="108">
        <v>15</v>
      </c>
    </row>
    <row r="122" spans="1:15" ht="15.75" customHeight="1">
      <c r="A122" s="100">
        <v>15</v>
      </c>
      <c r="B122" s="104">
        <v>16415</v>
      </c>
      <c r="C122" s="105" t="s">
        <v>256</v>
      </c>
      <c r="D122" s="100">
        <v>17</v>
      </c>
      <c r="E122" s="106" t="str">
        <f>VLOOKUP(H122,Cathi!$A$1:$B$23,2,0)</f>
        <v>09h30,19/09/19</v>
      </c>
      <c r="F122" s="100" t="s">
        <v>2272</v>
      </c>
      <c r="G122" s="104">
        <v>164</v>
      </c>
      <c r="H122" s="107">
        <v>16</v>
      </c>
      <c r="I122" s="97">
        <f>VLOOKUP(H122,Cathi!$A$1:$F$18,5,0)</f>
        <v>11</v>
      </c>
      <c r="J122" s="100"/>
      <c r="K122" s="97" t="str">
        <f t="shared" si="6"/>
        <v>603</v>
      </c>
      <c r="L122" s="97" t="str">
        <f t="shared" si="7"/>
        <v>C2</v>
      </c>
      <c r="M122" s="97" t="b">
        <f t="shared" si="9"/>
        <v>1</v>
      </c>
      <c r="N122" s="97" t="b">
        <f t="shared" si="5"/>
        <v>1</v>
      </c>
      <c r="O122" s="108">
        <v>1</v>
      </c>
    </row>
    <row r="123" spans="1:15" ht="15.75" customHeight="1">
      <c r="A123" s="100">
        <v>16</v>
      </c>
      <c r="B123" s="104">
        <v>16443</v>
      </c>
      <c r="C123" s="105" t="s">
        <v>2572</v>
      </c>
      <c r="D123" s="100">
        <v>10</v>
      </c>
      <c r="E123" s="106" t="str">
        <f>VLOOKUP(H123,Cathi!$A$1:$B$23,2,0)</f>
        <v>14h00,20/09/19</v>
      </c>
      <c r="F123" s="100" t="s">
        <v>2554</v>
      </c>
      <c r="G123" s="104">
        <v>164</v>
      </c>
      <c r="H123" s="107">
        <v>11</v>
      </c>
      <c r="I123" s="97">
        <f>VLOOKUP(H123,Cathi!$A$1:$F$18,5,0)</f>
        <v>14</v>
      </c>
      <c r="J123" s="100"/>
      <c r="K123" s="97" t="str">
        <f t="shared" si="6"/>
        <v>302</v>
      </c>
      <c r="L123" s="97" t="str">
        <f t="shared" si="7"/>
        <v>C1</v>
      </c>
      <c r="M123" s="97" t="b">
        <f t="shared" si="9"/>
        <v>1</v>
      </c>
      <c r="N123" s="97" t="b">
        <f t="shared" si="5"/>
        <v>0</v>
      </c>
      <c r="O123" s="108">
        <v>12</v>
      </c>
    </row>
    <row r="124" spans="1:15" ht="15.75" customHeight="1">
      <c r="A124" s="100">
        <v>17</v>
      </c>
      <c r="B124" s="104">
        <v>16506</v>
      </c>
      <c r="C124" s="105" t="s">
        <v>309</v>
      </c>
      <c r="D124" s="100">
        <v>19</v>
      </c>
      <c r="E124" s="106" t="str">
        <f>VLOOKUP(H124,Cathi!$A$1:$B$23,2,0)</f>
        <v>09h30,17/09/19</v>
      </c>
      <c r="F124" s="100" t="s">
        <v>2270</v>
      </c>
      <c r="G124" s="104">
        <v>165</v>
      </c>
      <c r="H124" s="107">
        <v>14</v>
      </c>
      <c r="I124" s="97">
        <f>VLOOKUP(H124,Cathi!$A$1:$F$18,5,0)</f>
        <v>5</v>
      </c>
      <c r="J124" s="100"/>
      <c r="K124" s="97" t="str">
        <f t="shared" si="6"/>
        <v>503</v>
      </c>
      <c r="L124" s="97" t="str">
        <f t="shared" si="7"/>
        <v>C2</v>
      </c>
      <c r="M124" s="97" t="b">
        <f t="shared" si="9"/>
        <v>0</v>
      </c>
      <c r="N124" s="97" t="b">
        <f t="shared" si="5"/>
        <v>0</v>
      </c>
      <c r="O124" s="108">
        <v>5</v>
      </c>
    </row>
    <row r="125" spans="1:15" ht="15.75" customHeight="1">
      <c r="A125" s="100">
        <v>18</v>
      </c>
      <c r="B125" s="104">
        <v>16507</v>
      </c>
      <c r="C125" s="105" t="s">
        <v>308</v>
      </c>
      <c r="D125" s="100">
        <v>10</v>
      </c>
      <c r="E125" s="106" t="str">
        <f>VLOOKUP(H125,Cathi!$A$1:$B$23,2,0)</f>
        <v>09h30,19/09/19</v>
      </c>
      <c r="F125" s="100" t="s">
        <v>2274</v>
      </c>
      <c r="G125" s="104">
        <v>165</v>
      </c>
      <c r="H125" s="107">
        <v>16</v>
      </c>
      <c r="I125" s="97">
        <f>VLOOKUP(H125,Cathi!$A$1:$F$18,5,0)</f>
        <v>11</v>
      </c>
      <c r="J125" s="100"/>
      <c r="K125" s="97" t="str">
        <f t="shared" si="6"/>
        <v>605</v>
      </c>
      <c r="L125" s="97" t="str">
        <f t="shared" si="7"/>
        <v>C2</v>
      </c>
      <c r="M125" s="97" t="b">
        <f t="shared" si="9"/>
        <v>1</v>
      </c>
      <c r="N125" s="97" t="b">
        <f t="shared" si="5"/>
        <v>1</v>
      </c>
      <c r="O125" s="108">
        <v>16</v>
      </c>
    </row>
    <row r="126" spans="1:15" ht="15.75" customHeight="1">
      <c r="A126" s="100">
        <v>19</v>
      </c>
      <c r="B126" s="104">
        <v>16510</v>
      </c>
      <c r="C126" s="105" t="s">
        <v>312</v>
      </c>
      <c r="D126" s="100">
        <v>10</v>
      </c>
      <c r="E126" s="106" t="str">
        <f>VLOOKUP(H126,Cathi!$A$1:$B$23,2,0)</f>
        <v>09h30,19/09/19</v>
      </c>
      <c r="F126" s="100" t="s">
        <v>2555</v>
      </c>
      <c r="G126" s="104">
        <v>165</v>
      </c>
      <c r="H126" s="107">
        <v>16</v>
      </c>
      <c r="I126" s="97">
        <f>VLOOKUP(H126,Cathi!$A$1:$F$18,5,0)</f>
        <v>11</v>
      </c>
      <c r="J126" s="100"/>
      <c r="K126" s="97" t="str">
        <f t="shared" si="6"/>
        <v>606</v>
      </c>
      <c r="L126" s="97" t="str">
        <f t="shared" si="7"/>
        <v>C2</v>
      </c>
      <c r="M126" s="97" t="b">
        <f t="shared" si="9"/>
        <v>1</v>
      </c>
      <c r="N126" s="97" t="b">
        <f t="shared" si="5"/>
        <v>1</v>
      </c>
      <c r="O126" s="108">
        <v>16</v>
      </c>
    </row>
    <row r="127" spans="1:15" ht="15.75" customHeight="1">
      <c r="A127" s="100">
        <v>20</v>
      </c>
      <c r="B127" s="104">
        <v>16607</v>
      </c>
      <c r="C127" s="105" t="s">
        <v>920</v>
      </c>
      <c r="D127" s="100">
        <v>26</v>
      </c>
      <c r="E127" s="106" t="str">
        <f>VLOOKUP(H127,Cathi!$A$1:$B$23,2,0)</f>
        <v>14h00,16/09/19</v>
      </c>
      <c r="F127" s="100" t="s">
        <v>2244</v>
      </c>
      <c r="G127" s="104">
        <v>166</v>
      </c>
      <c r="H127" s="107">
        <v>13</v>
      </c>
      <c r="I127" s="97">
        <f>VLOOKUP(H127,Cathi!$A$1:$F$18,5,0)</f>
        <v>3</v>
      </c>
      <c r="J127" s="100"/>
      <c r="K127" s="97" t="str">
        <f t="shared" si="6"/>
        <v>401</v>
      </c>
      <c r="L127" s="97" t="str">
        <f t="shared" si="7"/>
        <v>C2</v>
      </c>
      <c r="M127" s="97" t="b">
        <f t="shared" si="9"/>
        <v>0</v>
      </c>
      <c r="N127" s="97" t="b">
        <f t="shared" si="5"/>
        <v>1</v>
      </c>
      <c r="O127" s="108">
        <v>13</v>
      </c>
    </row>
    <row r="128" spans="1:14" ht="15.75" customHeight="1">
      <c r="A128" s="100"/>
      <c r="B128" s="101" t="s">
        <v>58</v>
      </c>
      <c r="C128" s="102"/>
      <c r="D128" s="98"/>
      <c r="E128" s="98"/>
      <c r="F128" s="98"/>
      <c r="G128" s="98">
        <v>170</v>
      </c>
      <c r="H128" s="102"/>
      <c r="I128" s="97" t="e">
        <f>VLOOKUP(H128,Cathi!$A$1:$F$18,5,0)</f>
        <v>#N/A</v>
      </c>
      <c r="J128" s="100"/>
      <c r="K128" s="97">
        <f t="shared" si="6"/>
      </c>
      <c r="L128" s="97">
        <f t="shared" si="7"/>
      </c>
      <c r="M128" s="97" t="b">
        <f t="shared" si="9"/>
        <v>0</v>
      </c>
      <c r="N128" s="97" t="b">
        <f t="shared" si="5"/>
        <v>0</v>
      </c>
    </row>
    <row r="129" spans="1:15" ht="15.75" customHeight="1">
      <c r="A129" s="100">
        <v>1</v>
      </c>
      <c r="B129" s="104" t="s">
        <v>1242</v>
      </c>
      <c r="C129" s="105" t="s">
        <v>1243</v>
      </c>
      <c r="D129" s="100">
        <v>12</v>
      </c>
      <c r="E129" s="106" t="str">
        <f>VLOOKUP(H129,Cathi!$A$1:$B$23,2,0)</f>
        <v>09h30,17/09/19</v>
      </c>
      <c r="F129" s="100" t="s">
        <v>2289</v>
      </c>
      <c r="G129" s="104">
        <v>171</v>
      </c>
      <c r="H129" s="107">
        <v>14</v>
      </c>
      <c r="I129" s="97">
        <f>VLOOKUP(H129,Cathi!$A$1:$F$18,5,0)</f>
        <v>5</v>
      </c>
      <c r="J129" s="100"/>
      <c r="K129" s="97" t="str">
        <f t="shared" si="6"/>
        <v>318</v>
      </c>
      <c r="L129" s="97" t="str">
        <f t="shared" si="7"/>
        <v>A4</v>
      </c>
      <c r="M129" s="97" t="b">
        <f t="shared" si="9"/>
        <v>0</v>
      </c>
      <c r="N129" s="97" t="b">
        <f t="shared" si="5"/>
        <v>0</v>
      </c>
      <c r="O129" s="108">
        <v>14</v>
      </c>
    </row>
    <row r="130" spans="1:15" ht="15.75" customHeight="1">
      <c r="A130" s="100">
        <v>2</v>
      </c>
      <c r="B130" s="104">
        <v>17102</v>
      </c>
      <c r="C130" s="105" t="s">
        <v>1062</v>
      </c>
      <c r="D130" s="100">
        <v>147</v>
      </c>
      <c r="E130" s="106" t="s">
        <v>2630</v>
      </c>
      <c r="F130" s="100" t="s">
        <v>2591</v>
      </c>
      <c r="G130" s="104">
        <v>171</v>
      </c>
      <c r="H130" s="107">
        <v>10</v>
      </c>
      <c r="I130" s="97">
        <f>VLOOKUP(H130,Cathi!$A$1:$F$18,5,0)</f>
        <v>12</v>
      </c>
      <c r="J130" s="100"/>
      <c r="K130" s="97" t="str">
        <f t="shared" si="6"/>
        <v>318,324,</v>
      </c>
      <c r="L130" s="97" t="str">
        <f t="shared" si="7"/>
        <v>A4</v>
      </c>
      <c r="M130" s="97" t="b">
        <f t="shared" si="9"/>
        <v>1</v>
      </c>
      <c r="N130" s="97" t="b">
        <f t="shared" si="5"/>
        <v>1</v>
      </c>
      <c r="O130" s="108">
        <v>14</v>
      </c>
    </row>
    <row r="131" spans="1:15" ht="15.75" customHeight="1">
      <c r="A131" s="100">
        <v>3</v>
      </c>
      <c r="B131" s="104" t="s">
        <v>1189</v>
      </c>
      <c r="C131" s="105" t="s">
        <v>1062</v>
      </c>
      <c r="D131" s="100">
        <v>8</v>
      </c>
      <c r="E131" s="106" t="s">
        <v>2630</v>
      </c>
      <c r="F131" s="100" t="s">
        <v>2289</v>
      </c>
      <c r="G131" s="104">
        <v>171</v>
      </c>
      <c r="H131" s="107">
        <v>10</v>
      </c>
      <c r="I131" s="97">
        <f>VLOOKUP(H131,Cathi!$A$1:$F$18,5,0)</f>
        <v>12</v>
      </c>
      <c r="J131" s="100"/>
      <c r="K131" s="97" t="str">
        <f t="shared" si="6"/>
        <v>318</v>
      </c>
      <c r="L131" s="97" t="str">
        <f t="shared" si="7"/>
        <v>A4</v>
      </c>
      <c r="M131" s="97" t="b">
        <f t="shared" si="9"/>
        <v>1</v>
      </c>
      <c r="N131" s="97" t="b">
        <f t="shared" si="5"/>
        <v>1</v>
      </c>
      <c r="O131" s="108">
        <v>8</v>
      </c>
    </row>
    <row r="132" spans="1:15" ht="15.75" customHeight="1">
      <c r="A132" s="100">
        <v>4</v>
      </c>
      <c r="B132" s="104">
        <v>17210</v>
      </c>
      <c r="C132" s="105" t="s">
        <v>121</v>
      </c>
      <c r="D132" s="100">
        <v>45</v>
      </c>
      <c r="E132" s="106" t="str">
        <f>VLOOKUP(H132,Cathi!$A$1:$B$23,2,0)</f>
        <v>07h30,17/09/19</v>
      </c>
      <c r="F132" s="100" t="s">
        <v>2588</v>
      </c>
      <c r="G132" s="104">
        <v>172</v>
      </c>
      <c r="H132" s="107">
        <v>2</v>
      </c>
      <c r="I132" s="97">
        <f>VLOOKUP(H132,Cathi!$A$1:$F$18,5,0)</f>
        <v>4</v>
      </c>
      <c r="J132" s="100"/>
      <c r="K132" s="97" t="str">
        <f t="shared" si="6"/>
        <v>310,311)</v>
      </c>
      <c r="L132" s="97" t="str">
        <f t="shared" si="7"/>
        <v>A4</v>
      </c>
      <c r="M132" s="97" t="b">
        <f t="shared" si="9"/>
        <v>0</v>
      </c>
      <c r="N132" s="97" t="b">
        <f t="shared" si="5"/>
        <v>1</v>
      </c>
      <c r="O132" s="108">
        <v>13</v>
      </c>
    </row>
    <row r="133" spans="1:15" ht="15.75" customHeight="1">
      <c r="A133" s="100">
        <v>5</v>
      </c>
      <c r="B133" s="104" t="s">
        <v>1997</v>
      </c>
      <c r="C133" s="105" t="s">
        <v>121</v>
      </c>
      <c r="D133" s="100">
        <v>8</v>
      </c>
      <c r="E133" s="106" t="str">
        <f>VLOOKUP(H133,Cathi!$A$1:$B$23,2,0)</f>
        <v>07h30,17/09/19</v>
      </c>
      <c r="F133" s="100" t="s">
        <v>2269</v>
      </c>
      <c r="G133" s="104">
        <v>172</v>
      </c>
      <c r="H133" s="107">
        <v>2</v>
      </c>
      <c r="I133" s="97">
        <f>VLOOKUP(H133,Cathi!$A$1:$F$18,5,0)</f>
        <v>4</v>
      </c>
      <c r="J133" s="100"/>
      <c r="K133" s="97" t="str">
        <f t="shared" si="6"/>
        <v>312</v>
      </c>
      <c r="L133" s="97" t="str">
        <f t="shared" si="7"/>
        <v>A4</v>
      </c>
      <c r="M133" s="97" t="b">
        <f t="shared" si="9"/>
        <v>1</v>
      </c>
      <c r="N133" s="97" t="b">
        <f t="shared" si="5"/>
        <v>1</v>
      </c>
      <c r="O133" s="108">
        <v>14</v>
      </c>
    </row>
    <row r="134" spans="1:15" ht="15.75" customHeight="1">
      <c r="A134" s="100">
        <v>6</v>
      </c>
      <c r="B134" s="104">
        <v>17232</v>
      </c>
      <c r="C134" s="105" t="s">
        <v>139</v>
      </c>
      <c r="D134" s="100">
        <v>16</v>
      </c>
      <c r="E134" s="106" t="str">
        <f>VLOOKUP(H134,Cathi!$A$1:$B$23,2,0)</f>
        <v>09h30,18/09/19</v>
      </c>
      <c r="F134" s="100" t="s">
        <v>2224</v>
      </c>
      <c r="G134" s="104">
        <v>172</v>
      </c>
      <c r="H134" s="107">
        <v>15</v>
      </c>
      <c r="I134" s="97">
        <f>VLOOKUP(H134,Cathi!$A$1:$F$18,5,0)</f>
        <v>8</v>
      </c>
      <c r="J134" s="100"/>
      <c r="K134" s="97" t="str">
        <f t="shared" si="6"/>
        <v>310</v>
      </c>
      <c r="L134" s="97" t="str">
        <f t="shared" si="7"/>
        <v>A4</v>
      </c>
      <c r="M134" s="97" t="b">
        <f t="shared" si="9"/>
        <v>1</v>
      </c>
      <c r="N134" s="97" t="b">
        <f t="shared" si="5"/>
        <v>1</v>
      </c>
      <c r="O134" s="108">
        <v>10</v>
      </c>
    </row>
    <row r="135" spans="1:15" ht="15.75" customHeight="1">
      <c r="A135" s="100">
        <v>7</v>
      </c>
      <c r="B135" s="104">
        <v>17233</v>
      </c>
      <c r="C135" s="105" t="s">
        <v>1088</v>
      </c>
      <c r="D135" s="100">
        <v>26</v>
      </c>
      <c r="E135" s="106" t="str">
        <f>VLOOKUP(H135,Cathi!$A$1:$B$23,2,0)</f>
        <v>09h30,18/09/19</v>
      </c>
      <c r="F135" s="100" t="s">
        <v>2262</v>
      </c>
      <c r="G135" s="104">
        <v>172</v>
      </c>
      <c r="H135" s="107">
        <v>15</v>
      </c>
      <c r="I135" s="97">
        <f>VLOOKUP(H135,Cathi!$A$1:$F$18,5,0)</f>
        <v>8</v>
      </c>
      <c r="J135" s="100"/>
      <c r="K135" s="97" t="str">
        <f t="shared" si="6"/>
        <v>311</v>
      </c>
      <c r="L135" s="97" t="str">
        <f t="shared" si="7"/>
        <v>A4</v>
      </c>
      <c r="M135" s="97" t="b">
        <f t="shared" si="9"/>
        <v>1</v>
      </c>
      <c r="N135" s="97" t="b">
        <f t="shared" si="5"/>
        <v>1</v>
      </c>
      <c r="O135" s="108">
        <v>16</v>
      </c>
    </row>
    <row r="136" spans="1:15" ht="15.75" customHeight="1">
      <c r="A136" s="100">
        <v>8</v>
      </c>
      <c r="B136" s="104">
        <v>17211</v>
      </c>
      <c r="C136" s="105" t="s">
        <v>113</v>
      </c>
      <c r="D136" s="100">
        <v>8</v>
      </c>
      <c r="E136" s="106" t="str">
        <f>VLOOKUP(H136,Cathi!$A$1:$B$23,2,0)</f>
        <v>09h30,18/09/19</v>
      </c>
      <c r="F136" s="100" t="s">
        <v>2557</v>
      </c>
      <c r="G136" s="104">
        <v>172</v>
      </c>
      <c r="H136" s="107">
        <v>15</v>
      </c>
      <c r="I136" s="97">
        <f>VLOOKUP(H136,Cathi!$A$1:$F$18,5,0)</f>
        <v>8</v>
      </c>
      <c r="J136" s="100"/>
      <c r="K136" s="97" t="str">
        <f t="shared" si="6"/>
        <v>315</v>
      </c>
      <c r="L136" s="97" t="str">
        <f t="shared" si="7"/>
        <v>A4</v>
      </c>
      <c r="M136" s="97" t="b">
        <f t="shared" si="9"/>
        <v>1</v>
      </c>
      <c r="N136" s="97" t="b">
        <f aca="true" t="shared" si="10" ref="N136:N199">L136=L135</f>
        <v>1</v>
      </c>
      <c r="O136" s="108">
        <v>15</v>
      </c>
    </row>
    <row r="137" spans="1:15" ht="15.75" customHeight="1">
      <c r="A137" s="100">
        <v>9</v>
      </c>
      <c r="B137" s="104">
        <v>17220</v>
      </c>
      <c r="C137" s="105" t="s">
        <v>1437</v>
      </c>
      <c r="D137" s="100">
        <v>14</v>
      </c>
      <c r="E137" s="106" t="str">
        <f>VLOOKUP(H137,Cathi!$A$1:$B$23,2,0)</f>
        <v>09h30,18/09/19</v>
      </c>
      <c r="F137" s="100" t="s">
        <v>2547</v>
      </c>
      <c r="G137" s="104">
        <v>172</v>
      </c>
      <c r="H137" s="107">
        <v>15</v>
      </c>
      <c r="I137" s="97">
        <f>VLOOKUP(H137,Cathi!$A$1:$F$18,5,0)</f>
        <v>8</v>
      </c>
      <c r="J137" s="100"/>
      <c r="K137" s="97" t="str">
        <f aca="true" t="shared" si="11" ref="K137:K200">IF(LEFT(F137,1)="(",MID(F137,2,8),LEFT(F137,3))</f>
        <v>320</v>
      </c>
      <c r="L137" s="97" t="str">
        <f aca="true" t="shared" si="12" ref="L137:L200">RIGHT(F137,2)</f>
        <v>A4</v>
      </c>
      <c r="M137" s="97" t="b">
        <f t="shared" si="9"/>
        <v>1</v>
      </c>
      <c r="N137" s="97" t="b">
        <f t="shared" si="10"/>
        <v>1</v>
      </c>
      <c r="O137" s="108">
        <v>14</v>
      </c>
    </row>
    <row r="138" spans="1:15" ht="15.75" customHeight="1">
      <c r="A138" s="100">
        <v>10</v>
      </c>
      <c r="B138" s="104">
        <v>17223</v>
      </c>
      <c r="C138" s="105" t="s">
        <v>1088</v>
      </c>
      <c r="D138" s="100">
        <v>8</v>
      </c>
      <c r="E138" s="106" t="str">
        <f>VLOOKUP(H138,Cathi!$A$1:$B$23,2,0)</f>
        <v>09h30,19/09/19</v>
      </c>
      <c r="F138" s="100" t="s">
        <v>2269</v>
      </c>
      <c r="G138" s="104">
        <v>172</v>
      </c>
      <c r="H138" s="107">
        <v>16</v>
      </c>
      <c r="I138" s="97">
        <f>VLOOKUP(H138,Cathi!$A$1:$F$18,5,0)</f>
        <v>11</v>
      </c>
      <c r="J138" s="100"/>
      <c r="K138" s="97" t="str">
        <f t="shared" si="11"/>
        <v>312</v>
      </c>
      <c r="L138" s="97" t="str">
        <f t="shared" si="12"/>
        <v>A4</v>
      </c>
      <c r="M138" s="97" t="b">
        <f t="shared" si="9"/>
        <v>1</v>
      </c>
      <c r="N138" s="97" t="b">
        <f t="shared" si="10"/>
        <v>1</v>
      </c>
      <c r="O138" s="108">
        <v>16</v>
      </c>
    </row>
    <row r="139" spans="1:15" ht="15.75" customHeight="1">
      <c r="A139" s="100">
        <v>11</v>
      </c>
      <c r="B139" s="104">
        <v>17214</v>
      </c>
      <c r="C139" s="105" t="s">
        <v>123</v>
      </c>
      <c r="D139" s="100">
        <v>16</v>
      </c>
      <c r="E139" s="106" t="str">
        <f>VLOOKUP(H139,Cathi!$A$1:$B$23,2,0)</f>
        <v>09h30,19/09/19</v>
      </c>
      <c r="F139" s="100" t="s">
        <v>2547</v>
      </c>
      <c r="G139" s="104">
        <v>172</v>
      </c>
      <c r="H139" s="107">
        <v>16</v>
      </c>
      <c r="I139" s="97">
        <f>VLOOKUP(H139,Cathi!$A$1:$F$18,5,0)</f>
        <v>11</v>
      </c>
      <c r="J139" s="100"/>
      <c r="K139" s="97" t="str">
        <f t="shared" si="11"/>
        <v>320</v>
      </c>
      <c r="L139" s="97" t="str">
        <f t="shared" si="12"/>
        <v>A4</v>
      </c>
      <c r="M139" s="97" t="b">
        <f t="shared" si="9"/>
        <v>1</v>
      </c>
      <c r="N139" s="97" t="b">
        <f t="shared" si="10"/>
        <v>1</v>
      </c>
      <c r="O139" s="108">
        <v>16</v>
      </c>
    </row>
    <row r="140" spans="1:15" ht="15.75" customHeight="1">
      <c r="A140" s="100">
        <v>12</v>
      </c>
      <c r="B140" s="104">
        <v>17206</v>
      </c>
      <c r="C140" s="105" t="s">
        <v>119</v>
      </c>
      <c r="D140" s="100">
        <v>45</v>
      </c>
      <c r="E140" s="106" t="str">
        <f>VLOOKUP(H140,Cathi!$A$1:$B$23,2,0)</f>
        <v>07h30,20/09/19</v>
      </c>
      <c r="F140" s="100" t="s">
        <v>2224</v>
      </c>
      <c r="G140" s="104">
        <v>172</v>
      </c>
      <c r="H140" s="107">
        <v>5</v>
      </c>
      <c r="I140" s="97">
        <f>VLOOKUP(H140,Cathi!$A$1:$F$18,5,0)</f>
        <v>13</v>
      </c>
      <c r="J140" s="100"/>
      <c r="K140" s="97" t="str">
        <f t="shared" si="11"/>
        <v>310</v>
      </c>
      <c r="L140" s="97" t="str">
        <f t="shared" si="12"/>
        <v>A4</v>
      </c>
      <c r="M140" s="97" t="b">
        <f t="shared" si="9"/>
        <v>1</v>
      </c>
      <c r="N140" s="97" t="b">
        <f t="shared" si="10"/>
        <v>1</v>
      </c>
      <c r="O140" s="108">
        <v>15</v>
      </c>
    </row>
    <row r="141" spans="1:15" ht="15.75" customHeight="1">
      <c r="A141" s="100">
        <v>13</v>
      </c>
      <c r="B141" s="104" t="s">
        <v>1684</v>
      </c>
      <c r="C141" s="105" t="s">
        <v>119</v>
      </c>
      <c r="D141" s="100">
        <v>13</v>
      </c>
      <c r="E141" s="106" t="str">
        <f>VLOOKUP(H141,Cathi!$A$1:$B$23,2,0)</f>
        <v>07h30,20/09/19</v>
      </c>
      <c r="F141" s="100" t="s">
        <v>2262</v>
      </c>
      <c r="G141" s="104">
        <v>172</v>
      </c>
      <c r="H141" s="107">
        <v>5</v>
      </c>
      <c r="I141" s="97">
        <f>VLOOKUP(H141,Cathi!$A$1:$F$18,5,0)</f>
        <v>13</v>
      </c>
      <c r="J141" s="100"/>
      <c r="K141" s="97" t="str">
        <f t="shared" si="11"/>
        <v>311</v>
      </c>
      <c r="L141" s="97" t="str">
        <f t="shared" si="12"/>
        <v>A4</v>
      </c>
      <c r="M141" s="97" t="b">
        <f t="shared" si="9"/>
        <v>1</v>
      </c>
      <c r="N141" s="97" t="b">
        <f t="shared" si="10"/>
        <v>1</v>
      </c>
      <c r="O141" s="108">
        <v>13</v>
      </c>
    </row>
    <row r="142" spans="1:15" ht="15.75" customHeight="1">
      <c r="A142" s="100">
        <v>14</v>
      </c>
      <c r="B142" s="104">
        <v>17236</v>
      </c>
      <c r="C142" s="105" t="s">
        <v>121</v>
      </c>
      <c r="D142" s="100">
        <v>44</v>
      </c>
      <c r="E142" s="106" t="str">
        <f>VLOOKUP(H142,Cathi!$A$1:$B$23,2,0)</f>
        <v>07h30,20/09/19</v>
      </c>
      <c r="F142" s="100" t="s">
        <v>2269</v>
      </c>
      <c r="G142" s="104">
        <v>172</v>
      </c>
      <c r="H142" s="107">
        <v>5</v>
      </c>
      <c r="I142" s="97">
        <f>VLOOKUP(H142,Cathi!$A$1:$F$18,5,0)</f>
        <v>13</v>
      </c>
      <c r="J142" s="100"/>
      <c r="K142" s="97" t="str">
        <f t="shared" si="11"/>
        <v>312</v>
      </c>
      <c r="L142" s="97" t="str">
        <f t="shared" si="12"/>
        <v>A4</v>
      </c>
      <c r="M142" s="97" t="b">
        <f aca="true" t="shared" si="13" ref="M142:M173">G142=G141</f>
        <v>1</v>
      </c>
      <c r="N142" s="97" t="b">
        <f t="shared" si="10"/>
        <v>1</v>
      </c>
      <c r="O142" s="108">
        <v>16</v>
      </c>
    </row>
    <row r="143" spans="1:15" ht="15.75" customHeight="1">
      <c r="A143" s="100">
        <v>15</v>
      </c>
      <c r="B143" s="104">
        <v>17303</v>
      </c>
      <c r="C143" s="105" t="s">
        <v>125</v>
      </c>
      <c r="D143" s="100">
        <v>17</v>
      </c>
      <c r="E143" s="106" t="str">
        <f>VLOOKUP(H143,Cathi!$A$1:$B$23,2,0)</f>
        <v>09h30,17/09/19</v>
      </c>
      <c r="F143" s="100" t="s">
        <v>2594</v>
      </c>
      <c r="G143" s="104">
        <v>173</v>
      </c>
      <c r="H143" s="107">
        <v>14</v>
      </c>
      <c r="I143" s="97">
        <f>VLOOKUP(H143,Cathi!$A$1:$F$18,5,0)</f>
        <v>5</v>
      </c>
      <c r="J143" s="100"/>
      <c r="K143" s="97" t="str">
        <f t="shared" si="11"/>
        <v>319</v>
      </c>
      <c r="L143" s="97" t="str">
        <f t="shared" si="12"/>
        <v>A4</v>
      </c>
      <c r="M143" s="97" t="b">
        <f t="shared" si="13"/>
        <v>0</v>
      </c>
      <c r="N143" s="97" t="b">
        <f t="shared" si="10"/>
        <v>1</v>
      </c>
      <c r="O143" s="108">
        <v>14</v>
      </c>
    </row>
    <row r="144" spans="1:15" ht="15.75" customHeight="1">
      <c r="A144" s="100">
        <v>16</v>
      </c>
      <c r="B144" s="104">
        <v>17326</v>
      </c>
      <c r="C144" s="105" t="s">
        <v>1117</v>
      </c>
      <c r="D144" s="100">
        <v>11</v>
      </c>
      <c r="E144" s="106" t="str">
        <f>VLOOKUP(H144,Cathi!$A$1:$B$23,2,0)</f>
        <v>09h30,18/09/19</v>
      </c>
      <c r="F144" s="100" t="s">
        <v>2269</v>
      </c>
      <c r="G144" s="104">
        <v>173</v>
      </c>
      <c r="H144" s="107">
        <v>15</v>
      </c>
      <c r="I144" s="97">
        <f>VLOOKUP(H144,Cathi!$A$1:$F$18,5,0)</f>
        <v>8</v>
      </c>
      <c r="J144" s="100"/>
      <c r="K144" s="97" t="str">
        <f t="shared" si="11"/>
        <v>312</v>
      </c>
      <c r="L144" s="97" t="str">
        <f t="shared" si="12"/>
        <v>A4</v>
      </c>
      <c r="M144" s="97" t="b">
        <f t="shared" si="13"/>
        <v>1</v>
      </c>
      <c r="N144" s="97" t="b">
        <f t="shared" si="10"/>
        <v>1</v>
      </c>
      <c r="O144" s="108">
        <v>16</v>
      </c>
    </row>
    <row r="145" spans="1:15" ht="15.75" customHeight="1">
      <c r="A145" s="100">
        <v>17</v>
      </c>
      <c r="B145" s="104" t="s">
        <v>1690</v>
      </c>
      <c r="C145" s="105" t="s">
        <v>1117</v>
      </c>
      <c r="D145" s="100">
        <v>11</v>
      </c>
      <c r="E145" s="106" t="str">
        <f>VLOOKUP(H145,Cathi!$A$1:$B$23,2,0)</f>
        <v>09h30,18/09/19</v>
      </c>
      <c r="F145" s="100" t="s">
        <v>2269</v>
      </c>
      <c r="G145" s="104">
        <v>173</v>
      </c>
      <c r="H145" s="107">
        <v>15</v>
      </c>
      <c r="I145" s="97">
        <f>VLOOKUP(H145,Cathi!$A$1:$F$18,5,0)</f>
        <v>8</v>
      </c>
      <c r="J145" s="100"/>
      <c r="K145" s="97" t="str">
        <f t="shared" si="11"/>
        <v>312</v>
      </c>
      <c r="L145" s="97" t="str">
        <f t="shared" si="12"/>
        <v>A4</v>
      </c>
      <c r="M145" s="97" t="b">
        <f t="shared" si="13"/>
        <v>1</v>
      </c>
      <c r="N145" s="97" t="b">
        <f t="shared" si="10"/>
        <v>1</v>
      </c>
      <c r="O145" s="108">
        <v>15</v>
      </c>
    </row>
    <row r="146" spans="1:15" ht="15.75" customHeight="1">
      <c r="A146" s="100">
        <v>18</v>
      </c>
      <c r="B146" s="104" t="s">
        <v>1688</v>
      </c>
      <c r="C146" s="105" t="s">
        <v>117</v>
      </c>
      <c r="D146" s="100">
        <v>27</v>
      </c>
      <c r="E146" s="106" t="str">
        <f>VLOOKUP(H146,Cathi!$A$1:$B$23,2,0)</f>
        <v>09h30,18/09/19</v>
      </c>
      <c r="F146" s="100" t="s">
        <v>2558</v>
      </c>
      <c r="G146" s="104">
        <v>173</v>
      </c>
      <c r="H146" s="107">
        <v>15</v>
      </c>
      <c r="I146" s="97">
        <f>VLOOKUP(H146,Cathi!$A$1:$F$18,5,0)</f>
        <v>8</v>
      </c>
      <c r="J146" s="100"/>
      <c r="K146" s="97" t="str">
        <f t="shared" si="11"/>
        <v>317</v>
      </c>
      <c r="L146" s="97" t="str">
        <f t="shared" si="12"/>
        <v>A4</v>
      </c>
      <c r="M146" s="97" t="b">
        <f t="shared" si="13"/>
        <v>1</v>
      </c>
      <c r="N146" s="97" t="b">
        <f t="shared" si="10"/>
        <v>1</v>
      </c>
      <c r="O146" s="108">
        <v>13</v>
      </c>
    </row>
    <row r="147" spans="1:15" ht="15.75" customHeight="1">
      <c r="A147" s="100">
        <v>19</v>
      </c>
      <c r="B147" s="104">
        <v>17417</v>
      </c>
      <c r="C147" s="105" t="s">
        <v>1692</v>
      </c>
      <c r="D147" s="100">
        <v>15</v>
      </c>
      <c r="E147" s="106" t="str">
        <f>VLOOKUP(H147,Cathi!$A$1:$B$23,2,0)</f>
        <v>14h00,16/09/19</v>
      </c>
      <c r="F147" s="100" t="s">
        <v>2548</v>
      </c>
      <c r="G147" s="104">
        <v>174</v>
      </c>
      <c r="H147" s="107">
        <v>13</v>
      </c>
      <c r="I147" s="97">
        <f>VLOOKUP(H147,Cathi!$A$1:$F$18,5,0)</f>
        <v>3</v>
      </c>
      <c r="J147" s="100"/>
      <c r="K147" s="97" t="str">
        <f t="shared" si="11"/>
        <v>314</v>
      </c>
      <c r="L147" s="97" t="str">
        <f t="shared" si="12"/>
        <v>A4</v>
      </c>
      <c r="M147" s="97" t="b">
        <f t="shared" si="13"/>
        <v>0</v>
      </c>
      <c r="N147" s="97" t="b">
        <f t="shared" si="10"/>
        <v>1</v>
      </c>
      <c r="O147" s="108">
        <v>12</v>
      </c>
    </row>
    <row r="148" spans="1:15" ht="15.75" customHeight="1">
      <c r="A148" s="100">
        <v>20</v>
      </c>
      <c r="B148" s="104">
        <v>17419</v>
      </c>
      <c r="C148" s="105" t="s">
        <v>1277</v>
      </c>
      <c r="D148" s="100">
        <v>10</v>
      </c>
      <c r="E148" s="106" t="str">
        <f>VLOOKUP(H148,Cathi!$A$1:$B$23,2,0)</f>
        <v>09h30,17/09/19</v>
      </c>
      <c r="F148" s="100" t="s">
        <v>2548</v>
      </c>
      <c r="G148" s="104">
        <v>174</v>
      </c>
      <c r="H148" s="107">
        <v>14</v>
      </c>
      <c r="I148" s="97">
        <f>VLOOKUP(H148,Cathi!$A$1:$F$18,5,0)</f>
        <v>5</v>
      </c>
      <c r="J148" s="100"/>
      <c r="K148" s="97" t="str">
        <f t="shared" si="11"/>
        <v>314</v>
      </c>
      <c r="L148" s="97" t="str">
        <f t="shared" si="12"/>
        <v>A4</v>
      </c>
      <c r="M148" s="97" t="b">
        <f t="shared" si="13"/>
        <v>1</v>
      </c>
      <c r="N148" s="97" t="b">
        <f t="shared" si="10"/>
        <v>1</v>
      </c>
      <c r="O148" s="108">
        <v>13</v>
      </c>
    </row>
    <row r="149" spans="1:15" ht="15.75" customHeight="1">
      <c r="A149" s="100">
        <v>21</v>
      </c>
      <c r="B149" s="104">
        <v>17426</v>
      </c>
      <c r="C149" s="105" t="s">
        <v>112</v>
      </c>
      <c r="D149" s="100">
        <v>27</v>
      </c>
      <c r="E149" s="106" t="str">
        <f>VLOOKUP(H149,Cathi!$A$1:$B$23,2,0)</f>
        <v>09h30,17/09/19</v>
      </c>
      <c r="F149" s="100" t="s">
        <v>2557</v>
      </c>
      <c r="G149" s="104">
        <v>174</v>
      </c>
      <c r="H149" s="107">
        <v>14</v>
      </c>
      <c r="I149" s="97">
        <f>VLOOKUP(H149,Cathi!$A$1:$F$18,5,0)</f>
        <v>5</v>
      </c>
      <c r="J149" s="100"/>
      <c r="K149" s="97" t="str">
        <f t="shared" si="11"/>
        <v>315</v>
      </c>
      <c r="L149" s="97" t="str">
        <f t="shared" si="12"/>
        <v>A4</v>
      </c>
      <c r="M149" s="97" t="b">
        <f t="shared" si="13"/>
        <v>1</v>
      </c>
      <c r="N149" s="97" t="b">
        <f t="shared" si="10"/>
        <v>1</v>
      </c>
      <c r="O149" s="108">
        <v>13</v>
      </c>
    </row>
    <row r="150" spans="1:15" ht="15.75" customHeight="1">
      <c r="A150" s="100">
        <v>22</v>
      </c>
      <c r="B150" s="104">
        <v>17404</v>
      </c>
      <c r="C150" s="105" t="s">
        <v>126</v>
      </c>
      <c r="D150" s="100">
        <v>29</v>
      </c>
      <c r="E150" s="106" t="str">
        <f>VLOOKUP(H150,Cathi!$A$1:$B$23,2,0)</f>
        <v>14h00,20/09/19</v>
      </c>
      <c r="F150" s="100" t="s">
        <v>2262</v>
      </c>
      <c r="G150" s="104">
        <v>174</v>
      </c>
      <c r="H150" s="107">
        <v>11</v>
      </c>
      <c r="I150" s="97">
        <f>VLOOKUP(H150,Cathi!$A$1:$F$18,5,0)</f>
        <v>14</v>
      </c>
      <c r="J150" s="100"/>
      <c r="K150" s="97" t="str">
        <f t="shared" si="11"/>
        <v>311</v>
      </c>
      <c r="L150" s="97" t="str">
        <f t="shared" si="12"/>
        <v>A4</v>
      </c>
      <c r="M150" s="97" t="b">
        <f t="shared" si="13"/>
        <v>1</v>
      </c>
      <c r="N150" s="97" t="b">
        <f t="shared" si="10"/>
        <v>1</v>
      </c>
      <c r="O150" s="108">
        <v>14</v>
      </c>
    </row>
    <row r="151" spans="1:15" ht="15.75" customHeight="1">
      <c r="A151" s="100">
        <v>23</v>
      </c>
      <c r="B151" s="104">
        <v>17407</v>
      </c>
      <c r="C151" s="105" t="s">
        <v>170</v>
      </c>
      <c r="D151" s="100">
        <v>6</v>
      </c>
      <c r="E151" s="106" t="str">
        <f>VLOOKUP(H151,Cathi!$A$1:$B$23,2,0)</f>
        <v>09h30,21/09/19</v>
      </c>
      <c r="F151" s="100" t="s">
        <v>2548</v>
      </c>
      <c r="G151" s="104">
        <v>174</v>
      </c>
      <c r="H151" s="107">
        <v>12</v>
      </c>
      <c r="I151" s="97">
        <f>VLOOKUP(H151,Cathi!$A$1:$F$18,5,0)</f>
        <v>16</v>
      </c>
      <c r="J151" s="100"/>
      <c r="K151" s="97" t="str">
        <f t="shared" si="11"/>
        <v>314</v>
      </c>
      <c r="L151" s="97" t="str">
        <f t="shared" si="12"/>
        <v>A4</v>
      </c>
      <c r="M151" s="97" t="b">
        <f t="shared" si="13"/>
        <v>1</v>
      </c>
      <c r="N151" s="97" t="b">
        <f t="shared" si="10"/>
        <v>1</v>
      </c>
      <c r="O151" s="108">
        <v>7</v>
      </c>
    </row>
    <row r="152" spans="1:15" ht="15.75" customHeight="1">
      <c r="A152" s="100">
        <v>24</v>
      </c>
      <c r="B152" s="104">
        <v>17505</v>
      </c>
      <c r="C152" s="105" t="s">
        <v>129</v>
      </c>
      <c r="D152" s="100">
        <v>10</v>
      </c>
      <c r="E152" s="106" t="str">
        <f>VLOOKUP(H152,Cathi!$A$1:$B$23,2,0)</f>
        <v>09h30,17/09/19</v>
      </c>
      <c r="F152" s="100" t="s">
        <v>2224</v>
      </c>
      <c r="G152" s="104">
        <v>175</v>
      </c>
      <c r="H152" s="107">
        <v>14</v>
      </c>
      <c r="I152" s="97">
        <f>VLOOKUP(H152,Cathi!$A$1:$F$18,5,0)</f>
        <v>5</v>
      </c>
      <c r="J152" s="100"/>
      <c r="K152" s="97" t="str">
        <f t="shared" si="11"/>
        <v>310</v>
      </c>
      <c r="L152" s="97" t="str">
        <f t="shared" si="12"/>
        <v>A4</v>
      </c>
      <c r="M152" s="97" t="b">
        <f t="shared" si="13"/>
        <v>0</v>
      </c>
      <c r="N152" s="97" t="b">
        <f t="shared" si="10"/>
        <v>1</v>
      </c>
      <c r="O152" s="108">
        <v>3</v>
      </c>
    </row>
    <row r="153" spans="1:15" ht="15.75" customHeight="1">
      <c r="A153" s="100">
        <v>25</v>
      </c>
      <c r="B153" s="104">
        <v>17543</v>
      </c>
      <c r="C153" s="105" t="s">
        <v>1506</v>
      </c>
      <c r="D153" s="100">
        <v>10</v>
      </c>
      <c r="E153" s="106" t="str">
        <f>VLOOKUP(H153,Cathi!$A$1:$B$23,2,0)</f>
        <v>09h30,17/09/19</v>
      </c>
      <c r="F153" s="100" t="s">
        <v>2547</v>
      </c>
      <c r="G153" s="104">
        <v>175</v>
      </c>
      <c r="H153" s="107">
        <v>14</v>
      </c>
      <c r="I153" s="97">
        <f>VLOOKUP(H153,Cathi!$A$1:$F$18,5,0)</f>
        <v>5</v>
      </c>
      <c r="J153" s="100"/>
      <c r="K153" s="97" t="str">
        <f t="shared" si="11"/>
        <v>320</v>
      </c>
      <c r="L153" s="97" t="str">
        <f t="shared" si="12"/>
        <v>A4</v>
      </c>
      <c r="M153" s="97" t="b">
        <f t="shared" si="13"/>
        <v>1</v>
      </c>
      <c r="N153" s="97" t="b">
        <f t="shared" si="10"/>
        <v>1</v>
      </c>
      <c r="O153" s="108">
        <v>15</v>
      </c>
    </row>
    <row r="154" spans="1:15" ht="15.75" customHeight="1">
      <c r="A154" s="100">
        <v>26</v>
      </c>
      <c r="B154" s="104">
        <v>17523</v>
      </c>
      <c r="C154" s="105" t="s">
        <v>1241</v>
      </c>
      <c r="D154" s="100">
        <v>10</v>
      </c>
      <c r="E154" s="106" t="str">
        <f>VLOOKUP(H154,Cathi!$A$1:$B$23,2,0)</f>
        <v>09h30,18/09/19</v>
      </c>
      <c r="F154" s="100" t="s">
        <v>2235</v>
      </c>
      <c r="G154" s="104">
        <v>175</v>
      </c>
      <c r="H154" s="107">
        <v>15</v>
      </c>
      <c r="I154" s="97">
        <f>VLOOKUP(H154,Cathi!$A$1:$F$18,5,0)</f>
        <v>8</v>
      </c>
      <c r="J154" s="100"/>
      <c r="K154" s="97" t="str">
        <f t="shared" si="11"/>
        <v>411</v>
      </c>
      <c r="L154" s="97" t="str">
        <f t="shared" si="12"/>
        <v>A4</v>
      </c>
      <c r="M154" s="97" t="b">
        <f t="shared" si="13"/>
        <v>1</v>
      </c>
      <c r="N154" s="97" t="b">
        <f t="shared" si="10"/>
        <v>1</v>
      </c>
      <c r="O154" s="108">
        <v>16</v>
      </c>
    </row>
    <row r="155" spans="1:15" ht="15.75" customHeight="1">
      <c r="A155" s="100">
        <v>27</v>
      </c>
      <c r="B155" s="104">
        <v>17520</v>
      </c>
      <c r="C155" s="105" t="s">
        <v>1697</v>
      </c>
      <c r="D155" s="100">
        <v>11</v>
      </c>
      <c r="E155" s="106" t="str">
        <f>VLOOKUP(H155,Cathi!$A$1:$B$23,2,0)</f>
        <v>09h30,21/09/19</v>
      </c>
      <c r="F155" s="100" t="s">
        <v>2558</v>
      </c>
      <c r="G155" s="104">
        <v>175</v>
      </c>
      <c r="H155" s="107">
        <v>12</v>
      </c>
      <c r="I155" s="97">
        <f>VLOOKUP(H155,Cathi!$A$1:$F$18,5,0)</f>
        <v>16</v>
      </c>
      <c r="J155" s="100"/>
      <c r="K155" s="97" t="str">
        <f t="shared" si="11"/>
        <v>317</v>
      </c>
      <c r="L155" s="97" t="str">
        <f t="shared" si="12"/>
        <v>A4</v>
      </c>
      <c r="M155" s="97" t="b">
        <f t="shared" si="13"/>
        <v>1</v>
      </c>
      <c r="N155" s="97" t="b">
        <f t="shared" si="10"/>
        <v>1</v>
      </c>
      <c r="O155" s="108">
        <v>11</v>
      </c>
    </row>
    <row r="156" spans="1:14" ht="15.75" customHeight="1">
      <c r="A156" s="100"/>
      <c r="B156" s="101" t="s">
        <v>59</v>
      </c>
      <c r="C156" s="102"/>
      <c r="D156" s="98"/>
      <c r="E156" s="98"/>
      <c r="F156" s="98"/>
      <c r="G156" s="98">
        <v>180</v>
      </c>
      <c r="H156" s="102"/>
      <c r="I156" s="97" t="e">
        <f>VLOOKUP(H156,Cathi!$A$1:$F$18,5,0)</f>
        <v>#N/A</v>
      </c>
      <c r="J156" s="100"/>
      <c r="K156" s="97">
        <f t="shared" si="11"/>
      </c>
      <c r="L156" s="97">
        <f t="shared" si="12"/>
      </c>
      <c r="M156" s="97" t="b">
        <f t="shared" si="13"/>
        <v>0</v>
      </c>
      <c r="N156" s="97" t="b">
        <f t="shared" si="10"/>
        <v>0</v>
      </c>
    </row>
    <row r="157" spans="1:15" ht="15.75" customHeight="1">
      <c r="A157" s="100">
        <v>1</v>
      </c>
      <c r="B157" s="104">
        <v>18101</v>
      </c>
      <c r="C157" s="105" t="s">
        <v>154</v>
      </c>
      <c r="D157" s="100">
        <v>52</v>
      </c>
      <c r="E157" s="106" t="str">
        <f>VLOOKUP(H157,Cathi!$A$1:$B$23,2,0)</f>
        <v>09h30,16/09/19</v>
      </c>
      <c r="F157" s="100" t="s">
        <v>2595</v>
      </c>
      <c r="G157" s="104">
        <v>181</v>
      </c>
      <c r="H157" s="107">
        <v>7</v>
      </c>
      <c r="I157" s="97">
        <f>VLOOKUP(H157,Cathi!$A$1:$F$18,5,0)</f>
        <v>2</v>
      </c>
      <c r="J157" s="100"/>
      <c r="K157" s="97" t="str">
        <f t="shared" si="11"/>
        <v>506,507)</v>
      </c>
      <c r="L157" s="97" t="str">
        <f t="shared" si="12"/>
        <v>C2</v>
      </c>
      <c r="M157" s="97" t="b">
        <f t="shared" si="13"/>
        <v>0</v>
      </c>
      <c r="N157" s="97" t="b">
        <f t="shared" si="10"/>
        <v>0</v>
      </c>
      <c r="O157" s="108">
        <v>2</v>
      </c>
    </row>
    <row r="158" spans="1:15" ht="15.75" customHeight="1">
      <c r="A158" s="100">
        <v>2</v>
      </c>
      <c r="B158" s="104">
        <v>18124</v>
      </c>
      <c r="C158" s="105" t="s">
        <v>1069</v>
      </c>
      <c r="D158" s="100">
        <v>198</v>
      </c>
      <c r="E158" s="106" t="str">
        <f>VLOOKUP(H158,Cathi!$A$1:$B$23,2,0)</f>
        <v>09h30,16/09/19</v>
      </c>
      <c r="F158" s="100" t="s">
        <v>2613</v>
      </c>
      <c r="G158" s="104">
        <v>181</v>
      </c>
      <c r="H158" s="107">
        <v>7</v>
      </c>
      <c r="I158" s="97">
        <f>VLOOKUP(H158,Cathi!$A$1:$F$18,5,0)</f>
        <v>2</v>
      </c>
      <c r="J158" s="100"/>
      <c r="K158" s="97" t="str">
        <f t="shared" si="11"/>
        <v>Tầng 6,7</v>
      </c>
      <c r="L158" s="97" t="str">
        <f t="shared" si="12"/>
        <v>C2</v>
      </c>
      <c r="M158" s="97" t="b">
        <f t="shared" si="13"/>
        <v>1</v>
      </c>
      <c r="N158" s="97" t="b">
        <f t="shared" si="10"/>
        <v>1</v>
      </c>
      <c r="O158" s="108">
        <v>15</v>
      </c>
    </row>
    <row r="159" spans="1:15" ht="15.75" customHeight="1">
      <c r="A159" s="100">
        <v>3</v>
      </c>
      <c r="B159" s="104" t="s">
        <v>1530</v>
      </c>
      <c r="C159" s="105" t="s">
        <v>154</v>
      </c>
      <c r="D159" s="100">
        <v>6</v>
      </c>
      <c r="E159" s="106" t="str">
        <f>VLOOKUP(H159,Cathi!$A$1:$B$23,2,0)</f>
        <v>09h30,16/09/19</v>
      </c>
      <c r="F159" s="100" t="s">
        <v>2294</v>
      </c>
      <c r="G159" s="104">
        <v>181</v>
      </c>
      <c r="H159" s="107">
        <v>7</v>
      </c>
      <c r="I159" s="97">
        <f>VLOOKUP(H159,Cathi!$A$1:$F$18,5,0)</f>
        <v>2</v>
      </c>
      <c r="J159" s="100"/>
      <c r="K159" s="97" t="str">
        <f t="shared" si="11"/>
        <v>803</v>
      </c>
      <c r="L159" s="97" t="str">
        <f t="shared" si="12"/>
        <v>C2</v>
      </c>
      <c r="M159" s="97" t="b">
        <f t="shared" si="13"/>
        <v>1</v>
      </c>
      <c r="N159" s="97" t="b">
        <f t="shared" si="10"/>
        <v>1</v>
      </c>
      <c r="O159" s="108">
        <v>9</v>
      </c>
    </row>
    <row r="160" spans="1:15" ht="15.75" customHeight="1">
      <c r="A160" s="100">
        <v>4</v>
      </c>
      <c r="B160" s="104">
        <v>18115</v>
      </c>
      <c r="C160" s="105" t="s">
        <v>135</v>
      </c>
      <c r="D160" s="100">
        <v>12</v>
      </c>
      <c r="E160" s="106" t="str">
        <f>VLOOKUP(H160,Cathi!$A$1:$B$23,2,0)</f>
        <v>14h00,16/09/19</v>
      </c>
      <c r="F160" s="100" t="s">
        <v>2251</v>
      </c>
      <c r="G160" s="104">
        <v>181</v>
      </c>
      <c r="H160" s="107">
        <v>13</v>
      </c>
      <c r="I160" s="97">
        <f>VLOOKUP(H160,Cathi!$A$1:$F$18,5,0)</f>
        <v>3</v>
      </c>
      <c r="J160" s="100"/>
      <c r="K160" s="97" t="str">
        <f t="shared" si="11"/>
        <v>405</v>
      </c>
      <c r="L160" s="97" t="str">
        <f t="shared" si="12"/>
        <v>C2</v>
      </c>
      <c r="M160" s="97" t="b">
        <f t="shared" si="13"/>
        <v>1</v>
      </c>
      <c r="N160" s="97" t="b">
        <f t="shared" si="10"/>
        <v>1</v>
      </c>
      <c r="O160" s="108">
        <v>2</v>
      </c>
    </row>
    <row r="161" spans="1:15" ht="15.75" customHeight="1">
      <c r="A161" s="100">
        <v>5</v>
      </c>
      <c r="B161" s="104">
        <v>18102</v>
      </c>
      <c r="C161" s="105" t="s">
        <v>1063</v>
      </c>
      <c r="D161" s="100">
        <v>26</v>
      </c>
      <c r="E161" s="106" t="str">
        <f>VLOOKUP(H161,Cathi!$A$1:$B$23,2,0)</f>
        <v>14h00,16/09/19</v>
      </c>
      <c r="F161" s="100" t="s">
        <v>2250</v>
      </c>
      <c r="G161" s="104">
        <v>181</v>
      </c>
      <c r="H161" s="107">
        <v>13</v>
      </c>
      <c r="I161" s="97">
        <f>VLOOKUP(H161,Cathi!$A$1:$F$18,5,0)</f>
        <v>3</v>
      </c>
      <c r="J161" s="100"/>
      <c r="K161" s="97" t="str">
        <f t="shared" si="11"/>
        <v>406</v>
      </c>
      <c r="L161" s="97" t="str">
        <f t="shared" si="12"/>
        <v>C2</v>
      </c>
      <c r="M161" s="97" t="b">
        <f t="shared" si="13"/>
        <v>1</v>
      </c>
      <c r="N161" s="97" t="b">
        <f t="shared" si="10"/>
        <v>1</v>
      </c>
      <c r="O161" s="108">
        <v>15</v>
      </c>
    </row>
    <row r="162" spans="1:15" ht="15.75" customHeight="1">
      <c r="A162" s="100">
        <v>6</v>
      </c>
      <c r="B162" s="104" t="s">
        <v>2563</v>
      </c>
      <c r="C162" s="105" t="s">
        <v>1069</v>
      </c>
      <c r="D162" s="100">
        <v>9</v>
      </c>
      <c r="E162" s="106" t="str">
        <f>VLOOKUP(H162,Cathi!$A$1:$B$23,2,0)</f>
        <v>14h00,17/09/19</v>
      </c>
      <c r="F162" s="100" t="s">
        <v>2255</v>
      </c>
      <c r="G162" s="104">
        <v>181</v>
      </c>
      <c r="H162" s="107">
        <v>8</v>
      </c>
      <c r="I162" s="97">
        <f>VLOOKUP(H162,Cathi!$A$1:$F$18,5,0)</f>
        <v>6</v>
      </c>
      <c r="J162" s="100"/>
      <c r="K162" s="97" t="str">
        <f t="shared" si="11"/>
        <v>403</v>
      </c>
      <c r="L162" s="97" t="str">
        <f t="shared" si="12"/>
        <v>A4</v>
      </c>
      <c r="M162" s="97" t="b">
        <f t="shared" si="13"/>
        <v>1</v>
      </c>
      <c r="N162" s="97" t="b">
        <f t="shared" si="10"/>
        <v>0</v>
      </c>
      <c r="O162" s="108">
        <v>9</v>
      </c>
    </row>
    <row r="163" spans="1:15" ht="15.75" customHeight="1">
      <c r="A163" s="100">
        <v>7</v>
      </c>
      <c r="B163" s="104" t="s">
        <v>1182</v>
      </c>
      <c r="C163" s="105" t="s">
        <v>1069</v>
      </c>
      <c r="D163" s="100">
        <v>15</v>
      </c>
      <c r="E163" s="106" t="str">
        <f>VLOOKUP(H163,Cathi!$A$1:$B$23,2,0)</f>
        <v>14h00,17/09/19</v>
      </c>
      <c r="F163" s="100" t="s">
        <v>2256</v>
      </c>
      <c r="G163" s="104">
        <v>181</v>
      </c>
      <c r="H163" s="107">
        <v>8</v>
      </c>
      <c r="I163" s="97">
        <f>VLOOKUP(H163,Cathi!$A$1:$F$18,5,0)</f>
        <v>6</v>
      </c>
      <c r="J163" s="100"/>
      <c r="K163" s="97" t="str">
        <f t="shared" si="11"/>
        <v>404</v>
      </c>
      <c r="L163" s="97" t="str">
        <f t="shared" si="12"/>
        <v>A4</v>
      </c>
      <c r="M163" s="97" t="b">
        <f t="shared" si="13"/>
        <v>1</v>
      </c>
      <c r="N163" s="97" t="b">
        <f t="shared" si="10"/>
        <v>1</v>
      </c>
      <c r="O163" s="108">
        <v>13</v>
      </c>
    </row>
    <row r="164" spans="1:15" ht="15.75" customHeight="1">
      <c r="A164" s="100">
        <v>8</v>
      </c>
      <c r="B164" s="104" t="s">
        <v>2573</v>
      </c>
      <c r="C164" s="105" t="s">
        <v>1069</v>
      </c>
      <c r="D164" s="100">
        <v>10</v>
      </c>
      <c r="E164" s="106" t="str">
        <f>VLOOKUP(H164,Cathi!$A$1:$B$23,2,0)</f>
        <v>14h00,17/09/19</v>
      </c>
      <c r="F164" s="100" t="s">
        <v>2280</v>
      </c>
      <c r="G164" s="104">
        <v>181</v>
      </c>
      <c r="H164" s="107">
        <v>8</v>
      </c>
      <c r="I164" s="97">
        <f>VLOOKUP(H164,Cathi!$A$1:$F$18,5,0)</f>
        <v>6</v>
      </c>
      <c r="J164" s="100"/>
      <c r="K164" s="97" t="str">
        <f t="shared" si="11"/>
        <v>405</v>
      </c>
      <c r="L164" s="97" t="str">
        <f t="shared" si="12"/>
        <v>A4</v>
      </c>
      <c r="M164" s="97" t="b">
        <f t="shared" si="13"/>
        <v>1</v>
      </c>
      <c r="N164" s="97" t="b">
        <f t="shared" si="10"/>
        <v>1</v>
      </c>
      <c r="O164" s="108">
        <v>13</v>
      </c>
    </row>
    <row r="165" spans="1:15" ht="15.75" customHeight="1">
      <c r="A165" s="100">
        <v>9</v>
      </c>
      <c r="B165" s="104">
        <v>18121</v>
      </c>
      <c r="C165" s="105" t="s">
        <v>1087</v>
      </c>
      <c r="D165" s="100">
        <v>48</v>
      </c>
      <c r="E165" s="106" t="str">
        <f>VLOOKUP(H165,Cathi!$A$1:$B$23,2,0)</f>
        <v>07h30,18/09/19</v>
      </c>
      <c r="F165" s="100" t="s">
        <v>2233</v>
      </c>
      <c r="G165" s="104">
        <v>181</v>
      </c>
      <c r="H165" s="107">
        <v>3</v>
      </c>
      <c r="I165" s="97">
        <f>VLOOKUP(H165,Cathi!$A$1:$F$18,5,0)</f>
        <v>7</v>
      </c>
      <c r="J165" s="100"/>
      <c r="K165" s="97" t="str">
        <f t="shared" si="11"/>
        <v>401,402)</v>
      </c>
      <c r="L165" s="97" t="str">
        <f t="shared" si="12"/>
        <v>C2</v>
      </c>
      <c r="M165" s="97" t="b">
        <f t="shared" si="13"/>
        <v>1</v>
      </c>
      <c r="N165" s="97" t="b">
        <f t="shared" si="10"/>
        <v>0</v>
      </c>
      <c r="O165" s="108">
        <v>12</v>
      </c>
    </row>
    <row r="166" spans="1:15" ht="15.75" customHeight="1">
      <c r="A166" s="100">
        <v>10</v>
      </c>
      <c r="B166" s="104">
        <v>18125</v>
      </c>
      <c r="C166" s="105" t="s">
        <v>2326</v>
      </c>
      <c r="D166" s="100">
        <v>128</v>
      </c>
      <c r="E166" s="106" t="str">
        <f>VLOOKUP(H166,Cathi!$A$1:$B$23,2,0)</f>
        <v>07h30,20/09/19</v>
      </c>
      <c r="F166" s="100" t="s">
        <v>2611</v>
      </c>
      <c r="G166" s="104">
        <v>181</v>
      </c>
      <c r="H166" s="107">
        <v>5</v>
      </c>
      <c r="I166" s="97">
        <f>VLOOKUP(H166,Cathi!$A$1:$F$18,5,0)</f>
        <v>13</v>
      </c>
      <c r="J166" s="100"/>
      <c r="K166" s="97" t="str">
        <f t="shared" si="11"/>
        <v>Tầng 4)C</v>
      </c>
      <c r="L166" s="97" t="str">
        <f t="shared" si="12"/>
        <v>C2</v>
      </c>
      <c r="M166" s="97" t="b">
        <f t="shared" si="13"/>
        <v>1</v>
      </c>
      <c r="N166" s="97" t="b">
        <f t="shared" si="10"/>
        <v>1</v>
      </c>
      <c r="O166" s="108">
        <v>15</v>
      </c>
    </row>
    <row r="167" spans="1:15" ht="15.75" customHeight="1">
      <c r="A167" s="100">
        <v>11</v>
      </c>
      <c r="B167" s="104" t="s">
        <v>2494</v>
      </c>
      <c r="C167" s="105" t="s">
        <v>2326</v>
      </c>
      <c r="D167" s="100">
        <v>15</v>
      </c>
      <c r="E167" s="106" t="str">
        <f>VLOOKUP(H167,Cathi!$A$1:$B$23,2,0)</f>
        <v>07h30,20/09/19</v>
      </c>
      <c r="F167" s="100" t="s">
        <v>2255</v>
      </c>
      <c r="G167" s="104">
        <v>181</v>
      </c>
      <c r="H167" s="107">
        <v>5</v>
      </c>
      <c r="I167" s="97">
        <f>VLOOKUP(H167,Cathi!$A$1:$F$18,5,0)</f>
        <v>13</v>
      </c>
      <c r="J167" s="100"/>
      <c r="K167" s="97" t="str">
        <f t="shared" si="11"/>
        <v>403</v>
      </c>
      <c r="L167" s="97" t="str">
        <f t="shared" si="12"/>
        <v>A4</v>
      </c>
      <c r="M167" s="97" t="b">
        <f t="shared" si="13"/>
        <v>1</v>
      </c>
      <c r="N167" s="97" t="b">
        <f t="shared" si="10"/>
        <v>0</v>
      </c>
      <c r="O167" s="108">
        <v>15</v>
      </c>
    </row>
    <row r="168" spans="1:15" ht="15.75" customHeight="1">
      <c r="A168" s="100">
        <v>12</v>
      </c>
      <c r="B168" s="104">
        <v>18202</v>
      </c>
      <c r="C168" s="105" t="s">
        <v>159</v>
      </c>
      <c r="D168" s="100">
        <v>61</v>
      </c>
      <c r="E168" s="106" t="str">
        <f>VLOOKUP(H168,Cathi!$A$1:$B$23,2,0)</f>
        <v>14h00,18/09/19</v>
      </c>
      <c r="F168" s="100" t="s">
        <v>2239</v>
      </c>
      <c r="G168" s="104">
        <v>182</v>
      </c>
      <c r="H168" s="107">
        <v>9</v>
      </c>
      <c r="I168" s="97">
        <f>VLOOKUP(H168,Cathi!$A$1:$F$18,5,0)</f>
        <v>9</v>
      </c>
      <c r="J168" s="100"/>
      <c r="K168" s="97" t="str">
        <f t="shared" si="11"/>
        <v>701,702)</v>
      </c>
      <c r="L168" s="97" t="str">
        <f t="shared" si="12"/>
        <v>C2</v>
      </c>
      <c r="M168" s="97" t="b">
        <f t="shared" si="13"/>
        <v>0</v>
      </c>
      <c r="N168" s="97" t="b">
        <f t="shared" si="10"/>
        <v>0</v>
      </c>
      <c r="O168" s="108">
        <v>1</v>
      </c>
    </row>
    <row r="169" spans="1:15" ht="15.75" customHeight="1">
      <c r="A169" s="100">
        <v>13</v>
      </c>
      <c r="B169" s="104">
        <v>18201</v>
      </c>
      <c r="C169" s="105" t="s">
        <v>158</v>
      </c>
      <c r="D169" s="100">
        <v>110</v>
      </c>
      <c r="E169" s="106" t="str">
        <f>VLOOKUP(H169,Cathi!$A$1:$B$23,2,0)</f>
        <v>09h30,21/09/19</v>
      </c>
      <c r="F169" s="100" t="s">
        <v>2611</v>
      </c>
      <c r="G169" s="104">
        <v>182</v>
      </c>
      <c r="H169" s="107">
        <v>12</v>
      </c>
      <c r="I169" s="97">
        <f>VLOOKUP(H169,Cathi!$A$1:$F$18,5,0)</f>
        <v>16</v>
      </c>
      <c r="J169" s="100"/>
      <c r="K169" s="97" t="str">
        <f t="shared" si="11"/>
        <v>Tầng 4)C</v>
      </c>
      <c r="L169" s="97" t="str">
        <f t="shared" si="12"/>
        <v>C2</v>
      </c>
      <c r="M169" s="97" t="b">
        <f t="shared" si="13"/>
        <v>1</v>
      </c>
      <c r="N169" s="97" t="b">
        <f t="shared" si="10"/>
        <v>1</v>
      </c>
      <c r="O169" s="108">
        <v>13</v>
      </c>
    </row>
    <row r="170" spans="1:15" ht="15.75" customHeight="1">
      <c r="A170" s="100">
        <v>14</v>
      </c>
      <c r="B170" s="104">
        <v>18302</v>
      </c>
      <c r="C170" s="105" t="s">
        <v>245</v>
      </c>
      <c r="D170" s="100">
        <v>47</v>
      </c>
      <c r="E170" s="106" t="str">
        <f>VLOOKUP(H170,Cathi!$A$1:$B$23,2,0)</f>
        <v>09h30,16/09/19</v>
      </c>
      <c r="F170" s="100" t="s">
        <v>2584</v>
      </c>
      <c r="G170" s="104">
        <v>183</v>
      </c>
      <c r="H170" s="107">
        <v>7</v>
      </c>
      <c r="I170" s="97">
        <f>VLOOKUP(H170,Cathi!$A$1:$F$18,5,0)</f>
        <v>2</v>
      </c>
      <c r="J170" s="100"/>
      <c r="K170" s="97" t="str">
        <f t="shared" si="11"/>
        <v>801,802)</v>
      </c>
      <c r="L170" s="97" t="str">
        <f t="shared" si="12"/>
        <v>C2</v>
      </c>
      <c r="M170" s="97" t="b">
        <f t="shared" si="13"/>
        <v>0</v>
      </c>
      <c r="N170" s="97" t="b">
        <f t="shared" si="10"/>
        <v>1</v>
      </c>
      <c r="O170" s="108">
        <v>13</v>
      </c>
    </row>
    <row r="171" spans="1:15" ht="15.75" customHeight="1">
      <c r="A171" s="100">
        <v>15</v>
      </c>
      <c r="B171" s="104">
        <v>18305</v>
      </c>
      <c r="C171" s="105" t="s">
        <v>937</v>
      </c>
      <c r="D171" s="100">
        <v>36</v>
      </c>
      <c r="E171" s="106" t="str">
        <f>VLOOKUP(H171,Cathi!$A$1:$B$23,2,0)</f>
        <v>09h30,17/09/19</v>
      </c>
      <c r="F171" s="100" t="s">
        <v>2273</v>
      </c>
      <c r="G171" s="104">
        <v>183</v>
      </c>
      <c r="H171" s="107">
        <v>14</v>
      </c>
      <c r="I171" s="97">
        <f>VLOOKUP(H171,Cathi!$A$1:$F$18,5,0)</f>
        <v>5</v>
      </c>
      <c r="J171" s="100"/>
      <c r="K171" s="97" t="str">
        <f t="shared" si="11"/>
        <v>601</v>
      </c>
      <c r="L171" s="97" t="str">
        <f t="shared" si="12"/>
        <v>C2</v>
      </c>
      <c r="M171" s="97" t="b">
        <f t="shared" si="13"/>
        <v>1</v>
      </c>
      <c r="N171" s="97" t="b">
        <f t="shared" si="10"/>
        <v>1</v>
      </c>
      <c r="O171" s="108">
        <v>10</v>
      </c>
    </row>
    <row r="172" spans="1:15" ht="15.75" customHeight="1">
      <c r="A172" s="100">
        <v>16</v>
      </c>
      <c r="B172" s="104">
        <v>18304</v>
      </c>
      <c r="C172" s="105" t="s">
        <v>2571</v>
      </c>
      <c r="D172" s="100">
        <v>40</v>
      </c>
      <c r="E172" s="106" t="str">
        <f>VLOOKUP(H172,Cathi!$A$1:$B$23,2,0)</f>
        <v>07h30,19/09/19</v>
      </c>
      <c r="F172" s="100" t="s">
        <v>2221</v>
      </c>
      <c r="G172" s="104">
        <v>183</v>
      </c>
      <c r="H172" s="107">
        <v>4</v>
      </c>
      <c r="I172" s="97">
        <f>VLOOKUP(H172,Cathi!$A$1:$F$18,5,0)</f>
        <v>10</v>
      </c>
      <c r="J172" s="100"/>
      <c r="K172" s="97" t="str">
        <f t="shared" si="11"/>
        <v>301</v>
      </c>
      <c r="L172" s="97" t="str">
        <f t="shared" si="12"/>
        <v>C2</v>
      </c>
      <c r="M172" s="97" t="b">
        <f t="shared" si="13"/>
        <v>1</v>
      </c>
      <c r="N172" s="97" t="b">
        <f t="shared" si="10"/>
        <v>1</v>
      </c>
      <c r="O172" s="108">
        <v>14</v>
      </c>
    </row>
    <row r="173" spans="1:15" ht="15.75" customHeight="1">
      <c r="A173" s="100">
        <v>17</v>
      </c>
      <c r="B173" s="104">
        <v>18403</v>
      </c>
      <c r="C173" s="105" t="s">
        <v>1421</v>
      </c>
      <c r="D173" s="100">
        <v>10</v>
      </c>
      <c r="E173" s="106" t="str">
        <f>VLOOKUP(H173,Cathi!$A$1:$B$23,2,0)</f>
        <v>09h30,18/09/19</v>
      </c>
      <c r="F173" s="100" t="s">
        <v>2616</v>
      </c>
      <c r="G173" s="104">
        <v>184</v>
      </c>
      <c r="H173" s="107">
        <v>15</v>
      </c>
      <c r="I173" s="97">
        <f>VLOOKUP(H173,Cathi!$A$1:$F$18,5,0)</f>
        <v>8</v>
      </c>
      <c r="J173" s="100"/>
      <c r="K173" s="97" t="str">
        <f t="shared" si="11"/>
        <v>707</v>
      </c>
      <c r="L173" s="97" t="str">
        <f t="shared" si="12"/>
        <v>C2</v>
      </c>
      <c r="M173" s="97" t="b">
        <f t="shared" si="13"/>
        <v>0</v>
      </c>
      <c r="N173" s="97" t="b">
        <f t="shared" si="10"/>
        <v>1</v>
      </c>
      <c r="O173" s="108">
        <v>14</v>
      </c>
    </row>
    <row r="174" spans="1:15" ht="15.75" customHeight="1">
      <c r="A174" s="100">
        <v>18</v>
      </c>
      <c r="B174" s="104">
        <v>18404</v>
      </c>
      <c r="C174" s="105" t="s">
        <v>367</v>
      </c>
      <c r="D174" s="100">
        <v>33</v>
      </c>
      <c r="E174" s="106" t="str">
        <f>VLOOKUP(H174,Cathi!$A$1:$B$23,2,0)</f>
        <v>14h00,19/09/19</v>
      </c>
      <c r="F174" s="100" t="s">
        <v>2287</v>
      </c>
      <c r="G174" s="104">
        <v>184</v>
      </c>
      <c r="H174" s="107">
        <v>10</v>
      </c>
      <c r="I174" s="97">
        <f>VLOOKUP(H174,Cathi!$A$1:$F$18,5,0)</f>
        <v>12</v>
      </c>
      <c r="J174" s="100"/>
      <c r="K174" s="97" t="str">
        <f t="shared" si="11"/>
        <v>407</v>
      </c>
      <c r="L174" s="97" t="str">
        <f t="shared" si="12"/>
        <v>C2</v>
      </c>
      <c r="M174" s="97" t="b">
        <f aca="true" t="shared" si="14" ref="M174:M205">G174=G173</f>
        <v>1</v>
      </c>
      <c r="N174" s="97" t="b">
        <f t="shared" si="10"/>
        <v>1</v>
      </c>
      <c r="O174" s="108">
        <v>14</v>
      </c>
    </row>
    <row r="175" spans="1:15" ht="15.75" customHeight="1">
      <c r="A175" s="100">
        <v>19</v>
      </c>
      <c r="B175" s="104">
        <v>18405</v>
      </c>
      <c r="C175" s="105" t="s">
        <v>240</v>
      </c>
      <c r="D175" s="100">
        <v>208</v>
      </c>
      <c r="E175" s="106" t="str">
        <f>VLOOKUP(H175,Cathi!$A$1:$B$23,2,0)</f>
        <v>07h30,20/09/19</v>
      </c>
      <c r="F175" s="100" t="s">
        <v>2612</v>
      </c>
      <c r="G175" s="104">
        <v>184</v>
      </c>
      <c r="H175" s="107">
        <v>5</v>
      </c>
      <c r="I175" s="97">
        <f>VLOOKUP(H175,Cathi!$A$1:$F$18,5,0)</f>
        <v>13</v>
      </c>
      <c r="J175" s="100"/>
      <c r="K175" s="97" t="str">
        <f t="shared" si="11"/>
        <v>Tầng 5,6</v>
      </c>
      <c r="L175" s="97" t="str">
        <f t="shared" si="12"/>
        <v>C2</v>
      </c>
      <c r="M175" s="97" t="b">
        <f t="shared" si="14"/>
        <v>1</v>
      </c>
      <c r="N175" s="97" t="b">
        <f t="shared" si="10"/>
        <v>1</v>
      </c>
      <c r="O175" s="108">
        <v>15</v>
      </c>
    </row>
    <row r="176" spans="1:15" ht="15.75" customHeight="1">
      <c r="A176" s="100">
        <v>20</v>
      </c>
      <c r="B176" s="104">
        <v>18402</v>
      </c>
      <c r="C176" s="105" t="s">
        <v>1110</v>
      </c>
      <c r="D176" s="100">
        <v>45</v>
      </c>
      <c r="E176" s="106" t="str">
        <f>VLOOKUP(H176,Cathi!$A$1:$B$23,2,0)</f>
        <v>14h00,20/09/19</v>
      </c>
      <c r="F176" s="100" t="s">
        <v>2592</v>
      </c>
      <c r="G176" s="104">
        <v>184</v>
      </c>
      <c r="H176" s="107">
        <v>11</v>
      </c>
      <c r="I176" s="97">
        <f>VLOOKUP(H176,Cathi!$A$1:$F$18,5,0)</f>
        <v>14</v>
      </c>
      <c r="J176" s="100"/>
      <c r="K176" s="97" t="str">
        <f t="shared" si="11"/>
        <v>501.502)</v>
      </c>
      <c r="L176" s="97" t="str">
        <f t="shared" si="12"/>
        <v>C2</v>
      </c>
      <c r="M176" s="97" t="b">
        <f t="shared" si="14"/>
        <v>1</v>
      </c>
      <c r="N176" s="97" t="b">
        <f t="shared" si="10"/>
        <v>1</v>
      </c>
      <c r="O176" s="108">
        <v>13</v>
      </c>
    </row>
    <row r="177" spans="1:15" ht="15.75" customHeight="1">
      <c r="A177" s="100">
        <v>21</v>
      </c>
      <c r="B177" s="104">
        <v>18504</v>
      </c>
      <c r="C177" s="105" t="s">
        <v>243</v>
      </c>
      <c r="D177" s="100">
        <v>183</v>
      </c>
      <c r="E177" s="106" t="str">
        <f>VLOOKUP(H177,Cathi!$A$1:$B$23,2,0)</f>
        <v>14h00,18/09/19</v>
      </c>
      <c r="F177" s="100" t="s">
        <v>2225</v>
      </c>
      <c r="G177" s="104">
        <v>185</v>
      </c>
      <c r="H177" s="107">
        <v>9</v>
      </c>
      <c r="I177" s="97">
        <f>VLOOKUP(H177,Cathi!$A$1:$F$18,5,0)</f>
        <v>9</v>
      </c>
      <c r="J177" s="100"/>
      <c r="K177" s="97" t="str">
        <f t="shared" si="11"/>
        <v>Tầng 4-5</v>
      </c>
      <c r="L177" s="97" t="str">
        <f t="shared" si="12"/>
        <v>C2</v>
      </c>
      <c r="M177" s="97" t="b">
        <f t="shared" si="14"/>
        <v>0</v>
      </c>
      <c r="N177" s="97" t="b">
        <f t="shared" si="10"/>
        <v>1</v>
      </c>
      <c r="O177" s="108">
        <v>6</v>
      </c>
    </row>
    <row r="178" spans="1:15" ht="15.75" customHeight="1">
      <c r="A178" s="100">
        <v>22</v>
      </c>
      <c r="B178" s="104" t="s">
        <v>2578</v>
      </c>
      <c r="C178" s="105" t="s">
        <v>243</v>
      </c>
      <c r="D178" s="100">
        <v>10</v>
      </c>
      <c r="E178" s="106" t="str">
        <f>VLOOKUP(H178,Cathi!$A$1:$B$23,2,0)</f>
        <v>14h00,18/09/19</v>
      </c>
      <c r="F178" s="100" t="s">
        <v>2252</v>
      </c>
      <c r="G178" s="104">
        <v>185</v>
      </c>
      <c r="H178" s="107">
        <v>9</v>
      </c>
      <c r="I178" s="97">
        <f>VLOOKUP(H178,Cathi!$A$1:$F$18,5,0)</f>
        <v>9</v>
      </c>
      <c r="J178" s="100"/>
      <c r="K178" s="97" t="str">
        <f t="shared" si="11"/>
        <v>403</v>
      </c>
      <c r="L178" s="97" t="str">
        <f t="shared" si="12"/>
        <v>C2</v>
      </c>
      <c r="M178" s="97" t="b">
        <f t="shared" si="14"/>
        <v>1</v>
      </c>
      <c r="N178" s="97" t="b">
        <f t="shared" si="10"/>
        <v>1</v>
      </c>
      <c r="O178" s="108">
        <v>12</v>
      </c>
    </row>
    <row r="179" spans="1:15" ht="15.75" customHeight="1">
      <c r="A179" s="100">
        <v>23</v>
      </c>
      <c r="B179" s="104">
        <v>18503</v>
      </c>
      <c r="C179" s="105" t="s">
        <v>292</v>
      </c>
      <c r="D179" s="100">
        <v>108</v>
      </c>
      <c r="E179" s="106" t="str">
        <f>VLOOKUP(H179,Cathi!$A$1:$B$23,2,0)</f>
        <v>09h30,21/09/19</v>
      </c>
      <c r="F179" s="100" t="s">
        <v>2261</v>
      </c>
      <c r="G179" s="104">
        <v>185</v>
      </c>
      <c r="H179" s="107">
        <v>12</v>
      </c>
      <c r="I179" s="97">
        <f>VLOOKUP(H179,Cathi!$A$1:$F$18,5,0)</f>
        <v>16</v>
      </c>
      <c r="J179" s="100"/>
      <c r="K179" s="97" t="str">
        <f t="shared" si="11"/>
        <v>Tầng 5)C</v>
      </c>
      <c r="L179" s="97" t="str">
        <f t="shared" si="12"/>
        <v>C2</v>
      </c>
      <c r="M179" s="97" t="b">
        <f t="shared" si="14"/>
        <v>1</v>
      </c>
      <c r="N179" s="97" t="b">
        <f t="shared" si="10"/>
        <v>1</v>
      </c>
      <c r="O179" s="108">
        <v>9</v>
      </c>
    </row>
    <row r="180" spans="1:15" ht="15.75" customHeight="1">
      <c r="A180" s="100">
        <v>24</v>
      </c>
      <c r="B180" s="104" t="s">
        <v>2213</v>
      </c>
      <c r="C180" s="105" t="s">
        <v>292</v>
      </c>
      <c r="D180" s="100">
        <v>14</v>
      </c>
      <c r="E180" s="106" t="str">
        <f>VLOOKUP(H180,Cathi!$A$1:$B$23,2,0)</f>
        <v>09h30,21/09/19</v>
      </c>
      <c r="F180" s="100" t="s">
        <v>2223</v>
      </c>
      <c r="G180" s="104">
        <v>185</v>
      </c>
      <c r="H180" s="107">
        <v>12</v>
      </c>
      <c r="I180" s="97">
        <f>VLOOKUP(H180,Cathi!$A$1:$F$18,5,0)</f>
        <v>16</v>
      </c>
      <c r="J180" s="100"/>
      <c r="K180" s="97" t="str">
        <f t="shared" si="11"/>
        <v>305</v>
      </c>
      <c r="L180" s="97" t="str">
        <f t="shared" si="12"/>
        <v>C2</v>
      </c>
      <c r="M180" s="97" t="b">
        <f t="shared" si="14"/>
        <v>1</v>
      </c>
      <c r="N180" s="97" t="b">
        <f t="shared" si="10"/>
        <v>1</v>
      </c>
      <c r="O180" s="108">
        <v>10</v>
      </c>
    </row>
    <row r="181" spans="1:14" ht="15.75" customHeight="1">
      <c r="A181" s="100"/>
      <c r="B181" s="101" t="s">
        <v>60</v>
      </c>
      <c r="C181" s="102"/>
      <c r="D181" s="98"/>
      <c r="E181" s="98"/>
      <c r="F181" s="98"/>
      <c r="G181" s="98">
        <v>190</v>
      </c>
      <c r="H181" s="102"/>
      <c r="I181" s="97" t="e">
        <f>VLOOKUP(H181,Cathi!$A$1:$F$18,5,0)</f>
        <v>#N/A</v>
      </c>
      <c r="J181" s="100"/>
      <c r="K181" s="97">
        <f t="shared" si="11"/>
      </c>
      <c r="L181" s="97">
        <f t="shared" si="12"/>
      </c>
      <c r="M181" s="97" t="b">
        <f t="shared" si="14"/>
        <v>0</v>
      </c>
      <c r="N181" s="97" t="b">
        <f t="shared" si="10"/>
        <v>0</v>
      </c>
    </row>
    <row r="182" spans="1:15" ht="15.75" customHeight="1">
      <c r="A182" s="100">
        <v>1</v>
      </c>
      <c r="B182" s="104">
        <v>19106</v>
      </c>
      <c r="C182" s="105" t="s">
        <v>2623</v>
      </c>
      <c r="D182" s="100">
        <v>340</v>
      </c>
      <c r="E182" s="106" t="str">
        <f>VLOOKUP(H182,Cathi!$A$1:$B$23,2,0)</f>
        <v>07h30,16/09/19</v>
      </c>
      <c r="F182" s="100" t="s">
        <v>2232</v>
      </c>
      <c r="G182" s="104">
        <v>191</v>
      </c>
      <c r="H182" s="107">
        <v>1</v>
      </c>
      <c r="I182" s="97">
        <f>VLOOKUP(H182,Cathi!$A$1:$F$18,5,0)</f>
        <v>1</v>
      </c>
      <c r="J182" s="100"/>
      <c r="K182" s="97" t="str">
        <f t="shared" si="11"/>
        <v>Tầng 5-7</v>
      </c>
      <c r="L182" s="97" t="str">
        <f t="shared" si="12"/>
        <v>C2</v>
      </c>
      <c r="M182" s="97" t="b">
        <f t="shared" si="14"/>
        <v>0</v>
      </c>
      <c r="N182" s="97" t="b">
        <f t="shared" si="10"/>
        <v>0</v>
      </c>
      <c r="O182" s="108">
        <v>2</v>
      </c>
    </row>
    <row r="183" spans="1:15" ht="15.75" customHeight="1">
      <c r="A183" s="100">
        <v>2</v>
      </c>
      <c r="B183" s="104" t="s">
        <v>1183</v>
      </c>
      <c r="C183" s="105" t="s">
        <v>2623</v>
      </c>
      <c r="D183" s="100">
        <v>18</v>
      </c>
      <c r="E183" s="106" t="str">
        <f>VLOOKUP(H183,Cathi!$A$1:$B$23,2,0)</f>
        <v>07h30,16/09/19</v>
      </c>
      <c r="F183" s="100" t="s">
        <v>2270</v>
      </c>
      <c r="G183" s="104">
        <v>191</v>
      </c>
      <c r="H183" s="107">
        <v>1</v>
      </c>
      <c r="I183" s="97">
        <f>VLOOKUP(H183,Cathi!$A$1:$F$18,5,0)</f>
        <v>1</v>
      </c>
      <c r="J183" s="100"/>
      <c r="K183" s="97" t="str">
        <f t="shared" si="11"/>
        <v>503</v>
      </c>
      <c r="L183" s="97" t="str">
        <f t="shared" si="12"/>
        <v>C2</v>
      </c>
      <c r="M183" s="97" t="b">
        <f t="shared" si="14"/>
        <v>1</v>
      </c>
      <c r="N183" s="97" t="b">
        <f t="shared" si="10"/>
        <v>1</v>
      </c>
      <c r="O183" s="108">
        <v>14</v>
      </c>
    </row>
    <row r="184" spans="1:15" ht="15.75" customHeight="1">
      <c r="A184" s="100">
        <v>3</v>
      </c>
      <c r="B184" s="104" t="s">
        <v>1185</v>
      </c>
      <c r="C184" s="105" t="s">
        <v>2624</v>
      </c>
      <c r="D184" s="100">
        <v>15</v>
      </c>
      <c r="E184" s="106" t="str">
        <f>VLOOKUP(H184,Cathi!$A$1:$B$23,2,0)</f>
        <v>07h30,18/09/19</v>
      </c>
      <c r="F184" s="100" t="s">
        <v>2270</v>
      </c>
      <c r="G184" s="104">
        <v>191</v>
      </c>
      <c r="H184" s="107">
        <v>3</v>
      </c>
      <c r="I184" s="97">
        <f>VLOOKUP(H184,Cathi!$A$1:$F$18,5,0)</f>
        <v>7</v>
      </c>
      <c r="J184" s="100"/>
      <c r="K184" s="97" t="str">
        <f t="shared" si="11"/>
        <v>503</v>
      </c>
      <c r="L184" s="97" t="str">
        <f t="shared" si="12"/>
        <v>C2</v>
      </c>
      <c r="M184" s="97" t="b">
        <f t="shared" si="14"/>
        <v>1</v>
      </c>
      <c r="N184" s="97" t="b">
        <f t="shared" si="10"/>
        <v>1</v>
      </c>
      <c r="O184" s="108">
        <v>13</v>
      </c>
    </row>
    <row r="185" spans="1:15" ht="15.75" customHeight="1">
      <c r="A185" s="100">
        <v>4</v>
      </c>
      <c r="B185" s="104">
        <v>19109</v>
      </c>
      <c r="C185" s="105" t="s">
        <v>2624</v>
      </c>
      <c r="D185" s="100">
        <v>276</v>
      </c>
      <c r="E185" s="106" t="str">
        <f>VLOOKUP(H185,Cathi!$A$1:$B$23,2,0)</f>
        <v>07h30,18/09/19</v>
      </c>
      <c r="F185" s="100" t="s">
        <v>2232</v>
      </c>
      <c r="G185" s="104">
        <v>191</v>
      </c>
      <c r="H185" s="107">
        <v>3</v>
      </c>
      <c r="I185" s="97">
        <f>VLOOKUP(H185,Cathi!$A$1:$F$18,5,0)</f>
        <v>7</v>
      </c>
      <c r="J185" s="100"/>
      <c r="K185" s="97" t="str">
        <f t="shared" si="11"/>
        <v>Tầng 5-7</v>
      </c>
      <c r="L185" s="97" t="str">
        <f t="shared" si="12"/>
        <v>C2</v>
      </c>
      <c r="M185" s="97" t="b">
        <f t="shared" si="14"/>
        <v>1</v>
      </c>
      <c r="N185" s="97" t="b">
        <f t="shared" si="10"/>
        <v>1</v>
      </c>
      <c r="O185" s="108">
        <v>15</v>
      </c>
    </row>
    <row r="186" spans="1:15" ht="15.75" customHeight="1">
      <c r="A186" s="100">
        <v>5</v>
      </c>
      <c r="B186" s="104">
        <v>19110</v>
      </c>
      <c r="C186" s="105" t="s">
        <v>1160</v>
      </c>
      <c r="D186" s="100">
        <v>11</v>
      </c>
      <c r="E186" s="106" t="str">
        <f>VLOOKUP(H186,Cathi!$A$1:$B$23,2,0)</f>
        <v>09h30,18/09/19</v>
      </c>
      <c r="F186" s="100" t="s">
        <v>2550</v>
      </c>
      <c r="G186" s="104">
        <v>191</v>
      </c>
      <c r="H186" s="107">
        <v>15</v>
      </c>
      <c r="I186" s="97">
        <f>VLOOKUP(H186,Cathi!$A$1:$F$18,5,0)</f>
        <v>8</v>
      </c>
      <c r="J186" s="100"/>
      <c r="K186" s="97" t="str">
        <f t="shared" si="11"/>
        <v>706</v>
      </c>
      <c r="L186" s="97" t="str">
        <f t="shared" si="12"/>
        <v>C2</v>
      </c>
      <c r="M186" s="97" t="b">
        <f t="shared" si="14"/>
        <v>1</v>
      </c>
      <c r="N186" s="97" t="b">
        <f t="shared" si="10"/>
        <v>1</v>
      </c>
      <c r="O186" s="108">
        <v>15</v>
      </c>
    </row>
    <row r="187" spans="1:15" ht="15.75" customHeight="1">
      <c r="A187" s="100">
        <v>6</v>
      </c>
      <c r="B187" s="104" t="s">
        <v>1191</v>
      </c>
      <c r="C187" s="105" t="s">
        <v>142</v>
      </c>
      <c r="D187" s="100">
        <v>42</v>
      </c>
      <c r="E187" s="106" t="str">
        <f>VLOOKUP(H187,Cathi!$A$1:$B$23,2,0)</f>
        <v>07h30,17/09/19</v>
      </c>
      <c r="F187" s="100" t="s">
        <v>2583</v>
      </c>
      <c r="G187" s="104">
        <v>192</v>
      </c>
      <c r="H187" s="107">
        <v>2</v>
      </c>
      <c r="I187" s="97">
        <f>VLOOKUP(H187,Cathi!$A$1:$F$18,5,0)</f>
        <v>4</v>
      </c>
      <c r="J187" s="100"/>
      <c r="K187" s="97" t="str">
        <f t="shared" si="11"/>
        <v>403,404)</v>
      </c>
      <c r="L187" s="97" t="str">
        <f t="shared" si="12"/>
        <v>A4</v>
      </c>
      <c r="M187" s="97" t="b">
        <f t="shared" si="14"/>
        <v>0</v>
      </c>
      <c r="N187" s="97" t="b">
        <f t="shared" si="10"/>
        <v>0</v>
      </c>
      <c r="O187" s="108">
        <v>1</v>
      </c>
    </row>
    <row r="188" spans="1:15" ht="15.75" customHeight="1">
      <c r="A188" s="100">
        <v>7</v>
      </c>
      <c r="B188" s="104">
        <v>19201</v>
      </c>
      <c r="C188" s="105" t="s">
        <v>142</v>
      </c>
      <c r="D188" s="100">
        <v>288</v>
      </c>
      <c r="E188" s="106" t="str">
        <f>VLOOKUP(H188,Cathi!$A$1:$B$23,2,0)</f>
        <v>07h30,17/09/19</v>
      </c>
      <c r="F188" s="100" t="s">
        <v>2232</v>
      </c>
      <c r="G188" s="104">
        <v>192</v>
      </c>
      <c r="H188" s="107">
        <v>2</v>
      </c>
      <c r="I188" s="97">
        <f>VLOOKUP(H188,Cathi!$A$1:$F$18,5,0)</f>
        <v>4</v>
      </c>
      <c r="J188" s="100"/>
      <c r="K188" s="97" t="str">
        <f t="shared" si="11"/>
        <v>Tầng 5-7</v>
      </c>
      <c r="L188" s="97" t="str">
        <f t="shared" si="12"/>
        <v>C2</v>
      </c>
      <c r="M188" s="97" t="b">
        <f t="shared" si="14"/>
        <v>1</v>
      </c>
      <c r="N188" s="97" t="b">
        <f t="shared" si="10"/>
        <v>0</v>
      </c>
      <c r="O188" s="108">
        <v>15</v>
      </c>
    </row>
    <row r="189" spans="1:15" ht="15.75" customHeight="1">
      <c r="A189" s="100">
        <v>8</v>
      </c>
      <c r="B189" s="104">
        <v>19301</v>
      </c>
      <c r="C189" s="105" t="s">
        <v>140</v>
      </c>
      <c r="D189" s="100">
        <v>208</v>
      </c>
      <c r="E189" s="106" t="str">
        <f>VLOOKUP(H189,Cathi!$A$1:$B$23,2,0)</f>
        <v>07h30,21/09/19</v>
      </c>
      <c r="F189" s="100" t="s">
        <v>2225</v>
      </c>
      <c r="G189" s="104">
        <v>193</v>
      </c>
      <c r="H189" s="107">
        <v>6</v>
      </c>
      <c r="I189" s="97">
        <f>VLOOKUP(H189,Cathi!$A$1:$F$18,5,0)</f>
        <v>15</v>
      </c>
      <c r="J189" s="100"/>
      <c r="K189" s="97" t="str">
        <f t="shared" si="11"/>
        <v>Tầng 4-5</v>
      </c>
      <c r="L189" s="97" t="str">
        <f t="shared" si="12"/>
        <v>C2</v>
      </c>
      <c r="M189" s="97" t="b">
        <f t="shared" si="14"/>
        <v>0</v>
      </c>
      <c r="N189" s="97" t="b">
        <f t="shared" si="10"/>
        <v>1</v>
      </c>
      <c r="O189" s="108">
        <v>16</v>
      </c>
    </row>
    <row r="190" spans="1:15" ht="15.75" customHeight="1">
      <c r="A190" s="100">
        <v>9</v>
      </c>
      <c r="B190" s="104" t="s">
        <v>1190</v>
      </c>
      <c r="C190" s="105" t="s">
        <v>140</v>
      </c>
      <c r="D190" s="100">
        <v>13</v>
      </c>
      <c r="E190" s="106" t="str">
        <f>VLOOKUP(H190,Cathi!$A$1:$B$23,2,0)</f>
        <v>07h30,21/09/19</v>
      </c>
      <c r="F190" s="100" t="s">
        <v>2252</v>
      </c>
      <c r="G190" s="104">
        <v>193</v>
      </c>
      <c r="H190" s="107">
        <v>6</v>
      </c>
      <c r="I190" s="97">
        <f>VLOOKUP(H190,Cathi!$A$1:$F$18,5,0)</f>
        <v>15</v>
      </c>
      <c r="J190" s="100"/>
      <c r="K190" s="97" t="str">
        <f t="shared" si="11"/>
        <v>403</v>
      </c>
      <c r="L190" s="97" t="str">
        <f t="shared" si="12"/>
        <v>C2</v>
      </c>
      <c r="M190" s="97" t="b">
        <f t="shared" si="14"/>
        <v>1</v>
      </c>
      <c r="N190" s="97" t="b">
        <f t="shared" si="10"/>
        <v>1</v>
      </c>
      <c r="O190" s="108">
        <v>16</v>
      </c>
    </row>
    <row r="191" spans="1:14" ht="15.75" customHeight="1">
      <c r="A191" s="100"/>
      <c r="B191" s="101" t="s">
        <v>61</v>
      </c>
      <c r="C191" s="102"/>
      <c r="D191" s="98"/>
      <c r="E191" s="98"/>
      <c r="F191" s="98"/>
      <c r="G191" s="98">
        <v>220</v>
      </c>
      <c r="H191" s="102"/>
      <c r="I191" s="97" t="e">
        <f>VLOOKUP(H191,Cathi!$A$1:$F$18,5,0)</f>
        <v>#N/A</v>
      </c>
      <c r="J191" s="100"/>
      <c r="K191" s="97">
        <f t="shared" si="11"/>
      </c>
      <c r="L191" s="97">
        <f t="shared" si="12"/>
      </c>
      <c r="M191" s="97" t="b">
        <f t="shared" si="14"/>
        <v>0</v>
      </c>
      <c r="N191" s="97" t="b">
        <f t="shared" si="10"/>
        <v>0</v>
      </c>
    </row>
    <row r="192" spans="1:15" ht="15.75" customHeight="1">
      <c r="A192" s="100">
        <v>1</v>
      </c>
      <c r="B192" s="104">
        <v>22141</v>
      </c>
      <c r="C192" s="105" t="s">
        <v>755</v>
      </c>
      <c r="D192" s="100">
        <v>12</v>
      </c>
      <c r="E192" s="106" t="str">
        <f>VLOOKUP(H192,Cathi!$A$1:$B$23,2,0)</f>
        <v>14h00,16/09/19</v>
      </c>
      <c r="F192" s="100" t="s">
        <v>2273</v>
      </c>
      <c r="G192" s="104">
        <v>221</v>
      </c>
      <c r="H192" s="107">
        <v>13</v>
      </c>
      <c r="I192" s="97">
        <f>VLOOKUP(H192,Cathi!$A$1:$F$18,5,0)</f>
        <v>3</v>
      </c>
      <c r="J192" s="100"/>
      <c r="K192" s="97" t="str">
        <f t="shared" si="11"/>
        <v>601</v>
      </c>
      <c r="L192" s="97" t="str">
        <f t="shared" si="12"/>
        <v>C2</v>
      </c>
      <c r="M192" s="97" t="b">
        <f t="shared" si="14"/>
        <v>0</v>
      </c>
      <c r="N192" s="97" t="b">
        <f t="shared" si="10"/>
        <v>0</v>
      </c>
      <c r="O192" s="108">
        <v>3</v>
      </c>
    </row>
    <row r="193" spans="1:15" ht="15.75" customHeight="1">
      <c r="A193" s="100">
        <v>2</v>
      </c>
      <c r="B193" s="104">
        <v>22122</v>
      </c>
      <c r="C193" s="105" t="s">
        <v>1613</v>
      </c>
      <c r="D193" s="100">
        <v>12</v>
      </c>
      <c r="E193" s="106" t="str">
        <f>VLOOKUP(H193,Cathi!$A$1:$B$23,2,0)</f>
        <v>09h30,18/09/19</v>
      </c>
      <c r="F193" s="100" t="s">
        <v>2272</v>
      </c>
      <c r="G193" s="104">
        <v>221</v>
      </c>
      <c r="H193" s="107">
        <v>15</v>
      </c>
      <c r="I193" s="97">
        <f>VLOOKUP(H193,Cathi!$A$1:$F$18,5,0)</f>
        <v>8</v>
      </c>
      <c r="J193" s="100"/>
      <c r="K193" s="97" t="str">
        <f t="shared" si="11"/>
        <v>603</v>
      </c>
      <c r="L193" s="97" t="str">
        <f t="shared" si="12"/>
        <v>C2</v>
      </c>
      <c r="M193" s="97" t="b">
        <f t="shared" si="14"/>
        <v>1</v>
      </c>
      <c r="N193" s="97" t="b">
        <f t="shared" si="10"/>
        <v>1</v>
      </c>
      <c r="O193" s="108">
        <v>16</v>
      </c>
    </row>
    <row r="194" spans="1:15" ht="15.75" customHeight="1">
      <c r="A194" s="100">
        <v>3</v>
      </c>
      <c r="B194" s="104">
        <v>22202</v>
      </c>
      <c r="C194" s="105" t="s">
        <v>1451</v>
      </c>
      <c r="D194" s="100">
        <v>11</v>
      </c>
      <c r="E194" s="106" t="str">
        <f>VLOOKUP(H194,Cathi!$A$1:$B$23,2,0)</f>
        <v>09h30,17/09/19</v>
      </c>
      <c r="F194" s="100" t="s">
        <v>2275</v>
      </c>
      <c r="G194" s="104">
        <v>222</v>
      </c>
      <c r="H194" s="107">
        <v>14</v>
      </c>
      <c r="I194" s="97">
        <f>VLOOKUP(H194,Cathi!$A$1:$F$18,5,0)</f>
        <v>5</v>
      </c>
      <c r="J194" s="100"/>
      <c r="K194" s="97" t="str">
        <f t="shared" si="11"/>
        <v>602</v>
      </c>
      <c r="L194" s="97" t="str">
        <f t="shared" si="12"/>
        <v>C2</v>
      </c>
      <c r="M194" s="97" t="b">
        <f t="shared" si="14"/>
        <v>0</v>
      </c>
      <c r="N194" s="97" t="b">
        <f t="shared" si="10"/>
        <v>1</v>
      </c>
      <c r="O194" s="108">
        <v>13</v>
      </c>
    </row>
    <row r="195" spans="1:15" ht="15.75" customHeight="1">
      <c r="A195" s="100">
        <v>4</v>
      </c>
      <c r="B195" s="104">
        <v>22201</v>
      </c>
      <c r="C195" s="105" t="s">
        <v>772</v>
      </c>
      <c r="D195" s="100">
        <v>29</v>
      </c>
      <c r="E195" s="106" t="str">
        <f>VLOOKUP(H195,Cathi!$A$1:$B$23,2,0)</f>
        <v>14h00,19/09/19</v>
      </c>
      <c r="F195" s="100" t="s">
        <v>2229</v>
      </c>
      <c r="G195" s="104">
        <v>222</v>
      </c>
      <c r="H195" s="107">
        <v>10</v>
      </c>
      <c r="I195" s="97">
        <f>VLOOKUP(H195,Cathi!$A$1:$F$18,5,0)</f>
        <v>12</v>
      </c>
      <c r="J195" s="100"/>
      <c r="K195" s="97" t="str">
        <f t="shared" si="11"/>
        <v>502</v>
      </c>
      <c r="L195" s="97" t="str">
        <f t="shared" si="12"/>
        <v>C2</v>
      </c>
      <c r="M195" s="97" t="b">
        <f t="shared" si="14"/>
        <v>1</v>
      </c>
      <c r="N195" s="97" t="b">
        <f t="shared" si="10"/>
        <v>1</v>
      </c>
      <c r="O195" s="108">
        <v>4</v>
      </c>
    </row>
    <row r="196" spans="1:15" ht="15.75" customHeight="1">
      <c r="A196" s="100">
        <v>5</v>
      </c>
      <c r="B196" s="104">
        <v>22301</v>
      </c>
      <c r="C196" s="105" t="s">
        <v>752</v>
      </c>
      <c r="D196" s="100">
        <v>11</v>
      </c>
      <c r="E196" s="106" t="str">
        <f>VLOOKUP(H196,Cathi!$A$1:$B$23,2,0)</f>
        <v>09h30,18/09/19</v>
      </c>
      <c r="F196" s="100" t="s">
        <v>2274</v>
      </c>
      <c r="G196" s="104">
        <v>223</v>
      </c>
      <c r="H196" s="107">
        <v>15</v>
      </c>
      <c r="I196" s="97">
        <f>VLOOKUP(H196,Cathi!$A$1:$F$18,5,0)</f>
        <v>8</v>
      </c>
      <c r="J196" s="100"/>
      <c r="K196" s="97" t="str">
        <f t="shared" si="11"/>
        <v>605</v>
      </c>
      <c r="L196" s="97" t="str">
        <f t="shared" si="12"/>
        <v>C2</v>
      </c>
      <c r="M196" s="97" t="b">
        <f t="shared" si="14"/>
        <v>0</v>
      </c>
      <c r="N196" s="97" t="b">
        <f t="shared" si="10"/>
        <v>1</v>
      </c>
      <c r="O196" s="108">
        <v>16</v>
      </c>
    </row>
    <row r="197" spans="1:15" ht="15.75" customHeight="1">
      <c r="A197" s="100">
        <v>6</v>
      </c>
      <c r="B197" s="104">
        <v>22501</v>
      </c>
      <c r="C197" s="105" t="s">
        <v>402</v>
      </c>
      <c r="D197" s="100">
        <v>43</v>
      </c>
      <c r="E197" s="106" t="str">
        <f>VLOOKUP(H197,Cathi!$A$1:$B$23,2,0)</f>
        <v>07h30,16/09/19</v>
      </c>
      <c r="F197" s="100" t="s">
        <v>2608</v>
      </c>
      <c r="G197" s="104">
        <v>225</v>
      </c>
      <c r="H197" s="107">
        <v>1</v>
      </c>
      <c r="I197" s="97">
        <f>VLOOKUP(H197,Cathi!$A$1:$F$18,5,0)</f>
        <v>1</v>
      </c>
      <c r="J197" s="100"/>
      <c r="K197" s="97" t="str">
        <f t="shared" si="11"/>
        <v>805,806)</v>
      </c>
      <c r="L197" s="97" t="str">
        <f t="shared" si="12"/>
        <v>C2</v>
      </c>
      <c r="M197" s="97" t="b">
        <f t="shared" si="14"/>
        <v>0</v>
      </c>
      <c r="N197" s="97" t="b">
        <f t="shared" si="10"/>
        <v>1</v>
      </c>
      <c r="O197" s="108">
        <v>13</v>
      </c>
    </row>
    <row r="198" spans="1:15" ht="15.75" customHeight="1">
      <c r="A198" s="100">
        <v>7</v>
      </c>
      <c r="B198" s="104">
        <v>22506</v>
      </c>
      <c r="C198" s="105" t="s">
        <v>738</v>
      </c>
      <c r="D198" s="100">
        <v>12</v>
      </c>
      <c r="E198" s="106" t="str">
        <f>VLOOKUP(H198,Cathi!$A$1:$B$23,2,0)</f>
        <v>14h00,16/09/19</v>
      </c>
      <c r="F198" s="100" t="s">
        <v>2272</v>
      </c>
      <c r="G198" s="104">
        <v>225</v>
      </c>
      <c r="H198" s="107">
        <v>13</v>
      </c>
      <c r="I198" s="97">
        <f>VLOOKUP(H198,Cathi!$A$1:$F$18,5,0)</f>
        <v>3</v>
      </c>
      <c r="J198" s="100"/>
      <c r="K198" s="97" t="str">
        <f t="shared" si="11"/>
        <v>603</v>
      </c>
      <c r="L198" s="97" t="str">
        <f t="shared" si="12"/>
        <v>C2</v>
      </c>
      <c r="M198" s="97" t="b">
        <f t="shared" si="14"/>
        <v>1</v>
      </c>
      <c r="N198" s="97" t="b">
        <f t="shared" si="10"/>
        <v>1</v>
      </c>
      <c r="O198" s="108">
        <v>9</v>
      </c>
    </row>
    <row r="199" spans="1:15" ht="15.75" customHeight="1">
      <c r="A199" s="100">
        <v>8</v>
      </c>
      <c r="B199" s="104">
        <v>22502</v>
      </c>
      <c r="C199" s="105" t="s">
        <v>399</v>
      </c>
      <c r="D199" s="100">
        <v>46</v>
      </c>
      <c r="E199" s="106" t="str">
        <f>VLOOKUP(H199,Cathi!$A$1:$B$23,2,0)</f>
        <v>09h30,21/09/19</v>
      </c>
      <c r="F199" s="100" t="s">
        <v>2243</v>
      </c>
      <c r="G199" s="104">
        <v>225</v>
      </c>
      <c r="H199" s="107">
        <v>12</v>
      </c>
      <c r="I199" s="97">
        <f>VLOOKUP(H199,Cathi!$A$1:$F$18,5,0)</f>
        <v>16</v>
      </c>
      <c r="J199" s="100"/>
      <c r="K199" s="97" t="str">
        <f t="shared" si="11"/>
        <v>601,602)</v>
      </c>
      <c r="L199" s="97" t="str">
        <f t="shared" si="12"/>
        <v>C2</v>
      </c>
      <c r="M199" s="97" t="b">
        <f t="shared" si="14"/>
        <v>1</v>
      </c>
      <c r="N199" s="97" t="b">
        <f t="shared" si="10"/>
        <v>1</v>
      </c>
      <c r="O199" s="108">
        <v>14</v>
      </c>
    </row>
    <row r="200" spans="1:15" ht="15.75" customHeight="1">
      <c r="A200" s="100">
        <v>9</v>
      </c>
      <c r="B200" s="104">
        <v>22621</v>
      </c>
      <c r="C200" s="105" t="s">
        <v>1071</v>
      </c>
      <c r="D200" s="100">
        <v>44</v>
      </c>
      <c r="E200" s="106" t="str">
        <f>VLOOKUP(H200,Cathi!$A$1:$B$23,2,0)</f>
        <v>07h30,16/09/19</v>
      </c>
      <c r="F200" s="100" t="s">
        <v>2609</v>
      </c>
      <c r="G200" s="104">
        <v>226</v>
      </c>
      <c r="H200" s="107">
        <v>1</v>
      </c>
      <c r="I200" s="97">
        <f>VLOOKUP(H200,Cathi!$A$1:$F$18,5,0)</f>
        <v>1</v>
      </c>
      <c r="J200" s="100"/>
      <c r="K200" s="97" t="str">
        <f t="shared" si="11"/>
        <v>802,803)</v>
      </c>
      <c r="L200" s="97" t="str">
        <f t="shared" si="12"/>
        <v>C2</v>
      </c>
      <c r="M200" s="97" t="b">
        <f t="shared" si="14"/>
        <v>0</v>
      </c>
      <c r="N200" s="97" t="b">
        <f aca="true" t="shared" si="15" ref="N200:N263">L200=L199</f>
        <v>1</v>
      </c>
      <c r="O200" s="108">
        <v>12</v>
      </c>
    </row>
    <row r="201" spans="1:15" ht="15.75" customHeight="1">
      <c r="A201" s="100">
        <v>10</v>
      </c>
      <c r="B201" s="104">
        <v>22623</v>
      </c>
      <c r="C201" s="105" t="s">
        <v>393</v>
      </c>
      <c r="D201" s="100">
        <v>32</v>
      </c>
      <c r="E201" s="106" t="str">
        <f>VLOOKUP(H201,Cathi!$A$1:$B$23,2,0)</f>
        <v>07h30,16/09/19</v>
      </c>
      <c r="F201" s="100" t="s">
        <v>2219</v>
      </c>
      <c r="G201" s="104">
        <v>226</v>
      </c>
      <c r="H201" s="107">
        <v>1</v>
      </c>
      <c r="I201" s="97">
        <f>VLOOKUP(H201,Cathi!$A$1:$F$18,5,0)</f>
        <v>1</v>
      </c>
      <c r="J201" s="100"/>
      <c r="K201" s="97" t="str">
        <f aca="true" t="shared" si="16" ref="K201:K264">IF(LEFT(F201,1)="(",MID(F201,2,8),LEFT(F201,3))</f>
        <v>201</v>
      </c>
      <c r="L201" s="97" t="str">
        <f aca="true" t="shared" si="17" ref="L201:L264">RIGHT(F201,2)</f>
        <v>C2</v>
      </c>
      <c r="M201" s="97" t="b">
        <f t="shared" si="14"/>
        <v>1</v>
      </c>
      <c r="N201" s="97" t="b">
        <f t="shared" si="15"/>
        <v>1</v>
      </c>
      <c r="O201" s="108">
        <v>12</v>
      </c>
    </row>
    <row r="202" spans="1:15" ht="15.75" customHeight="1">
      <c r="A202" s="100">
        <v>11</v>
      </c>
      <c r="B202" s="104">
        <v>22604</v>
      </c>
      <c r="C202" s="105" t="s">
        <v>1263</v>
      </c>
      <c r="D202" s="100">
        <v>22</v>
      </c>
      <c r="E202" s="106" t="str">
        <f>VLOOKUP(H202,Cathi!$A$1:$B$23,2,0)</f>
        <v>14h00,16/09/19</v>
      </c>
      <c r="F202" s="100" t="s">
        <v>2275</v>
      </c>
      <c r="G202" s="104">
        <v>226</v>
      </c>
      <c r="H202" s="107">
        <v>13</v>
      </c>
      <c r="I202" s="97">
        <f>VLOOKUP(H202,Cathi!$A$1:$F$18,5,0)</f>
        <v>3</v>
      </c>
      <c r="J202" s="100"/>
      <c r="K202" s="97" t="str">
        <f t="shared" si="16"/>
        <v>602</v>
      </c>
      <c r="L202" s="97" t="str">
        <f t="shared" si="17"/>
        <v>C2</v>
      </c>
      <c r="M202" s="97" t="b">
        <f t="shared" si="14"/>
        <v>1</v>
      </c>
      <c r="N202" s="97" t="b">
        <f t="shared" si="15"/>
        <v>1</v>
      </c>
      <c r="O202" s="108">
        <v>1</v>
      </c>
    </row>
    <row r="203" spans="1:15" ht="15.75" customHeight="1">
      <c r="A203" s="100">
        <v>12</v>
      </c>
      <c r="B203" s="104">
        <v>22601</v>
      </c>
      <c r="C203" s="105" t="s">
        <v>1124</v>
      </c>
      <c r="D203" s="100">
        <v>14</v>
      </c>
      <c r="E203" s="106" t="str">
        <f>VLOOKUP(H203,Cathi!$A$1:$B$23,2,0)</f>
        <v>09h30,18/09/19</v>
      </c>
      <c r="F203" s="100" t="s">
        <v>2273</v>
      </c>
      <c r="G203" s="104">
        <v>226</v>
      </c>
      <c r="H203" s="107">
        <v>15</v>
      </c>
      <c r="I203" s="97">
        <f>VLOOKUP(H203,Cathi!$A$1:$F$18,5,0)</f>
        <v>8</v>
      </c>
      <c r="J203" s="100"/>
      <c r="K203" s="97" t="str">
        <f t="shared" si="16"/>
        <v>601</v>
      </c>
      <c r="L203" s="97" t="str">
        <f t="shared" si="17"/>
        <v>C2</v>
      </c>
      <c r="M203" s="97" t="b">
        <f t="shared" si="14"/>
        <v>1</v>
      </c>
      <c r="N203" s="97" t="b">
        <f t="shared" si="15"/>
        <v>1</v>
      </c>
      <c r="O203" s="108">
        <v>3</v>
      </c>
    </row>
    <row r="204" spans="1:15" ht="15.75" customHeight="1">
      <c r="A204" s="100">
        <v>13</v>
      </c>
      <c r="B204" s="104">
        <v>22603</v>
      </c>
      <c r="C204" s="105" t="s">
        <v>395</v>
      </c>
      <c r="D204" s="100">
        <v>24</v>
      </c>
      <c r="E204" s="106" t="str">
        <f>VLOOKUP(H204,Cathi!$A$1:$B$23,2,0)</f>
        <v>09h30,18/09/19</v>
      </c>
      <c r="F204" s="100" t="s">
        <v>2273</v>
      </c>
      <c r="G204" s="104">
        <v>226</v>
      </c>
      <c r="H204" s="107">
        <v>15</v>
      </c>
      <c r="I204" s="97">
        <f>VLOOKUP(H204,Cathi!$A$1:$F$18,5,0)</f>
        <v>8</v>
      </c>
      <c r="J204" s="100"/>
      <c r="K204" s="97" t="str">
        <f t="shared" si="16"/>
        <v>601</v>
      </c>
      <c r="L204" s="97" t="str">
        <f t="shared" si="17"/>
        <v>C2</v>
      </c>
      <c r="M204" s="97" t="b">
        <f t="shared" si="14"/>
        <v>1</v>
      </c>
      <c r="N204" s="97" t="b">
        <f t="shared" si="15"/>
        <v>1</v>
      </c>
      <c r="O204" s="108">
        <v>6</v>
      </c>
    </row>
    <row r="205" spans="1:15" ht="15.75" customHeight="1">
      <c r="A205" s="100">
        <v>14</v>
      </c>
      <c r="B205" s="104">
        <v>22612</v>
      </c>
      <c r="C205" s="105" t="s">
        <v>1503</v>
      </c>
      <c r="D205" s="100">
        <v>25</v>
      </c>
      <c r="E205" s="106" t="str">
        <f>VLOOKUP(H205,Cathi!$A$1:$B$23,2,0)</f>
        <v>09h30,18/09/19</v>
      </c>
      <c r="F205" s="100" t="s">
        <v>2275</v>
      </c>
      <c r="G205" s="104">
        <v>226</v>
      </c>
      <c r="H205" s="107">
        <v>15</v>
      </c>
      <c r="I205" s="97">
        <f>VLOOKUP(H205,Cathi!$A$1:$F$18,5,0)</f>
        <v>8</v>
      </c>
      <c r="J205" s="100"/>
      <c r="K205" s="97" t="str">
        <f t="shared" si="16"/>
        <v>602</v>
      </c>
      <c r="L205" s="97" t="str">
        <f t="shared" si="17"/>
        <v>C2</v>
      </c>
      <c r="M205" s="97" t="b">
        <f t="shared" si="14"/>
        <v>1</v>
      </c>
      <c r="N205" s="97" t="b">
        <f t="shared" si="15"/>
        <v>1</v>
      </c>
      <c r="O205" s="108">
        <v>13</v>
      </c>
    </row>
    <row r="206" spans="1:15" ht="15.75" customHeight="1">
      <c r="A206" s="100">
        <v>15</v>
      </c>
      <c r="B206" s="104">
        <v>22622</v>
      </c>
      <c r="C206" s="105" t="s">
        <v>694</v>
      </c>
      <c r="D206" s="100">
        <v>28</v>
      </c>
      <c r="E206" s="106" t="str">
        <f>VLOOKUP(H206,Cathi!$A$1:$B$23,2,0)</f>
        <v>09h30,18/09/19</v>
      </c>
      <c r="F206" s="100" t="s">
        <v>2555</v>
      </c>
      <c r="G206" s="104">
        <v>226</v>
      </c>
      <c r="H206" s="107">
        <v>15</v>
      </c>
      <c r="I206" s="97">
        <f>VLOOKUP(H206,Cathi!$A$1:$F$18,5,0)</f>
        <v>8</v>
      </c>
      <c r="J206" s="100"/>
      <c r="K206" s="97" t="str">
        <f t="shared" si="16"/>
        <v>606</v>
      </c>
      <c r="L206" s="97" t="str">
        <f t="shared" si="17"/>
        <v>C2</v>
      </c>
      <c r="M206" s="97" t="b">
        <f aca="true" t="shared" si="18" ref="M206:M237">G206=G205</f>
        <v>1</v>
      </c>
      <c r="N206" s="97" t="b">
        <f t="shared" si="15"/>
        <v>1</v>
      </c>
      <c r="O206" s="108">
        <v>2</v>
      </c>
    </row>
    <row r="207" spans="1:15" ht="15.75" customHeight="1">
      <c r="A207" s="100">
        <v>16</v>
      </c>
      <c r="B207" s="104">
        <v>22628</v>
      </c>
      <c r="C207" s="105" t="s">
        <v>401</v>
      </c>
      <c r="D207" s="100">
        <v>41</v>
      </c>
      <c r="E207" s="106" t="str">
        <f>VLOOKUP(H207,Cathi!$A$1:$B$23,2,0)</f>
        <v>14h00,19/09/19</v>
      </c>
      <c r="F207" s="100" t="s">
        <v>2228</v>
      </c>
      <c r="G207" s="104">
        <v>226</v>
      </c>
      <c r="H207" s="107">
        <v>10</v>
      </c>
      <c r="I207" s="97">
        <f>VLOOKUP(H207,Cathi!$A$1:$F$18,5,0)</f>
        <v>12</v>
      </c>
      <c r="J207" s="100"/>
      <c r="K207" s="97" t="str">
        <f t="shared" si="16"/>
        <v>501</v>
      </c>
      <c r="L207" s="97" t="str">
        <f t="shared" si="17"/>
        <v>C2</v>
      </c>
      <c r="M207" s="97" t="b">
        <f t="shared" si="18"/>
        <v>1</v>
      </c>
      <c r="N207" s="97" t="b">
        <f t="shared" si="15"/>
        <v>1</v>
      </c>
      <c r="O207" s="108">
        <v>14</v>
      </c>
    </row>
    <row r="208" spans="1:15" ht="15.75" customHeight="1">
      <c r="A208" s="100">
        <v>17</v>
      </c>
      <c r="B208" s="104">
        <v>22708</v>
      </c>
      <c r="C208" s="105" t="s">
        <v>1717</v>
      </c>
      <c r="D208" s="100">
        <v>10</v>
      </c>
      <c r="E208" s="106" t="str">
        <f>VLOOKUP(H208,Cathi!$A$1:$B$23,2,0)</f>
        <v>09h30,18/09/19</v>
      </c>
      <c r="F208" s="100" t="s">
        <v>2553</v>
      </c>
      <c r="G208" s="104">
        <v>227</v>
      </c>
      <c r="H208" s="107">
        <v>15</v>
      </c>
      <c r="I208" s="97">
        <f>VLOOKUP(H208,Cathi!$A$1:$F$18,5,0)</f>
        <v>8</v>
      </c>
      <c r="J208" s="100"/>
      <c r="K208" s="97" t="str">
        <f t="shared" si="16"/>
        <v>607</v>
      </c>
      <c r="L208" s="97" t="str">
        <f t="shared" si="17"/>
        <v>C2</v>
      </c>
      <c r="M208" s="97" t="b">
        <f t="shared" si="18"/>
        <v>0</v>
      </c>
      <c r="N208" s="97" t="b">
        <f t="shared" si="15"/>
        <v>1</v>
      </c>
      <c r="O208" s="108">
        <v>15</v>
      </c>
    </row>
    <row r="209" spans="1:14" ht="15.75" customHeight="1">
      <c r="A209" s="100"/>
      <c r="B209" s="101" t="s">
        <v>62</v>
      </c>
      <c r="C209" s="102"/>
      <c r="D209" s="98"/>
      <c r="E209" s="98"/>
      <c r="F209" s="98"/>
      <c r="G209" s="98">
        <v>230</v>
      </c>
      <c r="H209" s="102"/>
      <c r="I209" s="97" t="e">
        <f>VLOOKUP(H209,Cathi!$A$1:$F$18,5,0)</f>
        <v>#N/A</v>
      </c>
      <c r="J209" s="100"/>
      <c r="K209" s="97">
        <f t="shared" si="16"/>
      </c>
      <c r="L209" s="97">
        <f t="shared" si="17"/>
      </c>
      <c r="M209" s="97" t="b">
        <f t="shared" si="18"/>
        <v>0</v>
      </c>
      <c r="N209" s="97" t="b">
        <f t="shared" si="15"/>
        <v>0</v>
      </c>
    </row>
    <row r="210" spans="1:15" ht="15.75" customHeight="1">
      <c r="A210" s="100">
        <v>1</v>
      </c>
      <c r="B210" s="104">
        <v>23127</v>
      </c>
      <c r="C210" s="105" t="s">
        <v>696</v>
      </c>
      <c r="D210" s="100">
        <v>26</v>
      </c>
      <c r="E210" s="106" t="str">
        <f>VLOOKUP(H210,Cathi!$A$1:$B$23,2,0)</f>
        <v>14h00,16/09/19</v>
      </c>
      <c r="F210" s="100" t="s">
        <v>2555</v>
      </c>
      <c r="G210" s="104">
        <v>231</v>
      </c>
      <c r="H210" s="107">
        <v>13</v>
      </c>
      <c r="I210" s="97">
        <f>VLOOKUP(H210,Cathi!$A$1:$F$18,5,0)</f>
        <v>3</v>
      </c>
      <c r="J210" s="100"/>
      <c r="K210" s="97" t="str">
        <f t="shared" si="16"/>
        <v>606</v>
      </c>
      <c r="L210" s="97" t="str">
        <f t="shared" si="17"/>
        <v>C2</v>
      </c>
      <c r="M210" s="97" t="b">
        <f t="shared" si="18"/>
        <v>0</v>
      </c>
      <c r="N210" s="97" t="b">
        <f t="shared" si="15"/>
        <v>0</v>
      </c>
      <c r="O210" s="108">
        <v>12</v>
      </c>
    </row>
    <row r="211" spans="1:15" ht="15.75" customHeight="1">
      <c r="A211" s="100">
        <v>2</v>
      </c>
      <c r="B211" s="104" t="s">
        <v>2574</v>
      </c>
      <c r="C211" s="105" t="s">
        <v>388</v>
      </c>
      <c r="D211" s="100">
        <v>11</v>
      </c>
      <c r="E211" s="106" t="str">
        <f>VLOOKUP(H211,Cathi!$A$1:$B$23,2,0)</f>
        <v>14h00,18/09/19</v>
      </c>
      <c r="F211" s="100" t="s">
        <v>2255</v>
      </c>
      <c r="G211" s="104">
        <v>231</v>
      </c>
      <c r="H211" s="107">
        <v>9</v>
      </c>
      <c r="I211" s="97">
        <f>VLOOKUP(H211,Cathi!$A$1:$F$18,5,0)</f>
        <v>9</v>
      </c>
      <c r="J211" s="100"/>
      <c r="K211" s="97" t="str">
        <f t="shared" si="16"/>
        <v>403</v>
      </c>
      <c r="L211" s="97" t="str">
        <f t="shared" si="17"/>
        <v>A4</v>
      </c>
      <c r="M211" s="97" t="b">
        <f t="shared" si="18"/>
        <v>1</v>
      </c>
      <c r="N211" s="97" t="b">
        <f t="shared" si="15"/>
        <v>0</v>
      </c>
      <c r="O211" s="108">
        <v>13</v>
      </c>
    </row>
    <row r="212" spans="1:15" ht="15.75" customHeight="1">
      <c r="A212" s="100">
        <v>3</v>
      </c>
      <c r="B212" s="104">
        <v>23126</v>
      </c>
      <c r="C212" s="105" t="s">
        <v>388</v>
      </c>
      <c r="D212" s="100">
        <v>30</v>
      </c>
      <c r="E212" s="106" t="str">
        <f>VLOOKUP(H212,Cathi!$A$1:$B$23,2,0)</f>
        <v>14h00,18/09/19</v>
      </c>
      <c r="F212" s="100" t="s">
        <v>2256</v>
      </c>
      <c r="G212" s="104">
        <v>231</v>
      </c>
      <c r="H212" s="107">
        <v>9</v>
      </c>
      <c r="I212" s="97">
        <f>VLOOKUP(H212,Cathi!$A$1:$F$18,5,0)</f>
        <v>9</v>
      </c>
      <c r="J212" s="100"/>
      <c r="K212" s="97" t="str">
        <f t="shared" si="16"/>
        <v>404</v>
      </c>
      <c r="L212" s="97" t="str">
        <f t="shared" si="17"/>
        <v>A4</v>
      </c>
      <c r="M212" s="97" t="b">
        <f t="shared" si="18"/>
        <v>1</v>
      </c>
      <c r="N212" s="97" t="b">
        <f t="shared" si="15"/>
        <v>1</v>
      </c>
      <c r="O212" s="108">
        <v>15</v>
      </c>
    </row>
    <row r="213" spans="1:15" ht="15.75" customHeight="1">
      <c r="A213" s="100">
        <v>4</v>
      </c>
      <c r="B213" s="104">
        <v>23207</v>
      </c>
      <c r="C213" s="105" t="s">
        <v>731</v>
      </c>
      <c r="D213" s="100">
        <v>7</v>
      </c>
      <c r="E213" s="106" t="str">
        <f>VLOOKUP(H213,Cathi!$A$1:$B$23,2,0)</f>
        <v>09h30,17/09/19</v>
      </c>
      <c r="F213" s="100" t="s">
        <v>2272</v>
      </c>
      <c r="G213" s="104">
        <v>232</v>
      </c>
      <c r="H213" s="107">
        <v>14</v>
      </c>
      <c r="I213" s="97">
        <f>VLOOKUP(H213,Cathi!$A$1:$F$18,5,0)</f>
        <v>5</v>
      </c>
      <c r="J213" s="100"/>
      <c r="K213" s="97" t="str">
        <f t="shared" si="16"/>
        <v>603</v>
      </c>
      <c r="L213" s="97" t="str">
        <f t="shared" si="17"/>
        <v>C2</v>
      </c>
      <c r="M213" s="97" t="b">
        <f t="shared" si="18"/>
        <v>0</v>
      </c>
      <c r="N213" s="97" t="b">
        <f t="shared" si="15"/>
        <v>0</v>
      </c>
      <c r="O213" s="108">
        <v>16</v>
      </c>
    </row>
    <row r="214" spans="1:15" ht="15.75" customHeight="1">
      <c r="A214" s="100">
        <v>5</v>
      </c>
      <c r="B214" s="104">
        <v>23209</v>
      </c>
      <c r="C214" s="105" t="s">
        <v>386</v>
      </c>
      <c r="D214" s="100">
        <v>15</v>
      </c>
      <c r="E214" s="106" t="str">
        <f>VLOOKUP(H214,Cathi!$A$1:$B$23,2,0)</f>
        <v>09h30,17/09/19</v>
      </c>
      <c r="F214" s="100" t="s">
        <v>2274</v>
      </c>
      <c r="G214" s="104">
        <v>232</v>
      </c>
      <c r="H214" s="107">
        <v>14</v>
      </c>
      <c r="I214" s="97">
        <f>VLOOKUP(H214,Cathi!$A$1:$F$18,5,0)</f>
        <v>5</v>
      </c>
      <c r="J214" s="100"/>
      <c r="K214" s="97" t="str">
        <f t="shared" si="16"/>
        <v>605</v>
      </c>
      <c r="L214" s="97" t="str">
        <f t="shared" si="17"/>
        <v>C2</v>
      </c>
      <c r="M214" s="97" t="b">
        <f t="shared" si="18"/>
        <v>1</v>
      </c>
      <c r="N214" s="97" t="b">
        <f t="shared" si="15"/>
        <v>1</v>
      </c>
      <c r="O214" s="108">
        <v>16</v>
      </c>
    </row>
    <row r="215" spans="1:15" ht="15.75" customHeight="1">
      <c r="A215" s="100">
        <v>6</v>
      </c>
      <c r="B215" s="104">
        <v>23234</v>
      </c>
      <c r="C215" s="105" t="s">
        <v>1601</v>
      </c>
      <c r="D215" s="100">
        <v>11</v>
      </c>
      <c r="E215" s="106" t="str">
        <f>VLOOKUP(H215,Cathi!$A$1:$B$23,2,0)</f>
        <v>09h30,18/09/19</v>
      </c>
      <c r="F215" s="100" t="s">
        <v>2278</v>
      </c>
      <c r="G215" s="104">
        <v>232</v>
      </c>
      <c r="H215" s="107">
        <v>15</v>
      </c>
      <c r="I215" s="97">
        <f>VLOOKUP(H215,Cathi!$A$1:$F$18,5,0)</f>
        <v>8</v>
      </c>
      <c r="J215" s="100"/>
      <c r="K215" s="97" t="str">
        <f t="shared" si="16"/>
        <v>703</v>
      </c>
      <c r="L215" s="97" t="str">
        <f t="shared" si="17"/>
        <v>C2</v>
      </c>
      <c r="M215" s="97" t="b">
        <f t="shared" si="18"/>
        <v>1</v>
      </c>
      <c r="N215" s="97" t="b">
        <f t="shared" si="15"/>
        <v>1</v>
      </c>
      <c r="O215" s="108">
        <v>16</v>
      </c>
    </row>
    <row r="216" spans="1:14" ht="15.75" customHeight="1">
      <c r="A216" s="100"/>
      <c r="B216" s="101" t="s">
        <v>2564</v>
      </c>
      <c r="C216" s="102"/>
      <c r="D216" s="98"/>
      <c r="E216" s="98"/>
      <c r="F216" s="98"/>
      <c r="G216" s="98">
        <v>250</v>
      </c>
      <c r="H216" s="102"/>
      <c r="I216" s="97" t="e">
        <f>VLOOKUP(H216,Cathi!$A$1:$F$18,5,0)</f>
        <v>#N/A</v>
      </c>
      <c r="J216" s="100"/>
      <c r="K216" s="97">
        <f t="shared" si="16"/>
      </c>
      <c r="L216" s="97">
        <f t="shared" si="17"/>
      </c>
      <c r="M216" s="97" t="b">
        <f t="shared" si="18"/>
        <v>0</v>
      </c>
      <c r="N216" s="97" t="b">
        <f t="shared" si="15"/>
        <v>0</v>
      </c>
    </row>
    <row r="217" spans="1:15" ht="15.75" customHeight="1">
      <c r="A217" s="100">
        <v>1</v>
      </c>
      <c r="B217" s="104">
        <v>25102</v>
      </c>
      <c r="C217" s="105" t="s">
        <v>2353</v>
      </c>
      <c r="D217" s="100">
        <v>201</v>
      </c>
      <c r="E217" s="106" t="str">
        <f>VLOOKUP(H217,Cathi!$A$1:$B$23,2,0)</f>
        <v>09h30,16/09/19</v>
      </c>
      <c r="F217" s="100" t="s">
        <v>2614</v>
      </c>
      <c r="G217" s="104">
        <v>251</v>
      </c>
      <c r="H217" s="107">
        <v>7</v>
      </c>
      <c r="I217" s="97">
        <f>VLOOKUP(H217,Cathi!$A$1:$F$18,5,0)</f>
        <v>2</v>
      </c>
      <c r="J217" s="100"/>
      <c r="K217" s="97" t="str">
        <f t="shared" si="16"/>
        <v>Tầng 4,5</v>
      </c>
      <c r="L217" s="97" t="str">
        <f t="shared" si="17"/>
        <v>C2</v>
      </c>
      <c r="M217" s="97" t="b">
        <f t="shared" si="18"/>
        <v>0</v>
      </c>
      <c r="N217" s="97" t="b">
        <f t="shared" si="15"/>
        <v>0</v>
      </c>
      <c r="O217" s="108">
        <v>16</v>
      </c>
    </row>
    <row r="218" spans="1:15" ht="15.75" customHeight="1">
      <c r="A218" s="100">
        <v>2</v>
      </c>
      <c r="B218" s="104" t="s">
        <v>1192</v>
      </c>
      <c r="C218" s="105" t="s">
        <v>1609</v>
      </c>
      <c r="D218" s="100">
        <v>22</v>
      </c>
      <c r="E218" s="106" t="str">
        <f>VLOOKUP(H218,Cathi!$A$1:$B$23,2,0)</f>
        <v>14h00,16/09/19</v>
      </c>
      <c r="F218" s="100" t="s">
        <v>2553</v>
      </c>
      <c r="G218" s="104">
        <v>251</v>
      </c>
      <c r="H218" s="107">
        <v>13</v>
      </c>
      <c r="I218" s="97">
        <f>VLOOKUP(H218,Cathi!$A$1:$F$18,5,0)</f>
        <v>3</v>
      </c>
      <c r="J218" s="100"/>
      <c r="K218" s="97" t="str">
        <f t="shared" si="16"/>
        <v>607</v>
      </c>
      <c r="L218" s="97" t="str">
        <f t="shared" si="17"/>
        <v>C2</v>
      </c>
      <c r="M218" s="97" t="b">
        <f t="shared" si="18"/>
        <v>1</v>
      </c>
      <c r="N218" s="97" t="b">
        <f t="shared" si="15"/>
        <v>1</v>
      </c>
      <c r="O218" s="108">
        <v>5</v>
      </c>
    </row>
    <row r="219" spans="1:15" ht="15.75" customHeight="1">
      <c r="A219" s="100">
        <v>3</v>
      </c>
      <c r="B219" s="104" t="s">
        <v>1188</v>
      </c>
      <c r="C219" s="105" t="s">
        <v>1177</v>
      </c>
      <c r="D219" s="100">
        <v>12</v>
      </c>
      <c r="E219" s="106" t="str">
        <f>VLOOKUP(H219,Cathi!$A$1:$B$23,2,0)</f>
        <v>09h30,17/09/19</v>
      </c>
      <c r="F219" s="100" t="s">
        <v>2256</v>
      </c>
      <c r="G219" s="104">
        <v>251</v>
      </c>
      <c r="H219" s="107">
        <v>14</v>
      </c>
      <c r="I219" s="97">
        <f>VLOOKUP(H219,Cathi!$A$1:$F$18,5,0)</f>
        <v>5</v>
      </c>
      <c r="J219" s="100"/>
      <c r="K219" s="97" t="str">
        <f t="shared" si="16"/>
        <v>404</v>
      </c>
      <c r="L219" s="97" t="str">
        <f t="shared" si="17"/>
        <v>A4</v>
      </c>
      <c r="M219" s="97" t="b">
        <f t="shared" si="18"/>
        <v>1</v>
      </c>
      <c r="N219" s="97" t="b">
        <f t="shared" si="15"/>
        <v>0</v>
      </c>
      <c r="O219" s="108">
        <v>12</v>
      </c>
    </row>
    <row r="220" spans="1:15" ht="15.75" customHeight="1">
      <c r="A220" s="100">
        <v>4</v>
      </c>
      <c r="B220" s="104" t="s">
        <v>1255</v>
      </c>
      <c r="C220" s="105" t="s">
        <v>1256</v>
      </c>
      <c r="D220" s="100">
        <v>28</v>
      </c>
      <c r="E220" s="106" t="str">
        <f>VLOOKUP(H220,Cathi!$A$1:$B$23,2,0)</f>
        <v>09h30,17/09/19</v>
      </c>
      <c r="F220" s="100" t="s">
        <v>2280</v>
      </c>
      <c r="G220" s="104">
        <v>251</v>
      </c>
      <c r="H220" s="107">
        <v>14</v>
      </c>
      <c r="I220" s="97">
        <f>VLOOKUP(H220,Cathi!$A$1:$F$18,5,0)</f>
        <v>5</v>
      </c>
      <c r="J220" s="100"/>
      <c r="K220" s="97" t="str">
        <f t="shared" si="16"/>
        <v>405</v>
      </c>
      <c r="L220" s="97" t="str">
        <f t="shared" si="17"/>
        <v>A4</v>
      </c>
      <c r="M220" s="97" t="b">
        <f t="shared" si="18"/>
        <v>1</v>
      </c>
      <c r="N220" s="97" t="b">
        <f t="shared" si="15"/>
        <v>1</v>
      </c>
      <c r="O220" s="108">
        <v>14</v>
      </c>
    </row>
    <row r="221" spans="1:15" ht="15.75" customHeight="1">
      <c r="A221" s="100">
        <v>5</v>
      </c>
      <c r="B221" s="104">
        <v>25103</v>
      </c>
      <c r="C221" s="105" t="s">
        <v>2330</v>
      </c>
      <c r="D221" s="100">
        <v>186</v>
      </c>
      <c r="E221" s="106" t="str">
        <f>VLOOKUP(H221,Cathi!$A$1:$B$23,2,0)</f>
        <v>14h00,17/09/19</v>
      </c>
      <c r="F221" s="100" t="s">
        <v>2614</v>
      </c>
      <c r="G221" s="104">
        <v>251</v>
      </c>
      <c r="H221" s="107">
        <v>8</v>
      </c>
      <c r="I221" s="97">
        <f>VLOOKUP(H221,Cathi!$A$1:$F$18,5,0)</f>
        <v>6</v>
      </c>
      <c r="J221" s="100"/>
      <c r="K221" s="97" t="str">
        <f t="shared" si="16"/>
        <v>Tầng 4,5</v>
      </c>
      <c r="L221" s="97" t="str">
        <f t="shared" si="17"/>
        <v>C2</v>
      </c>
      <c r="M221" s="97" t="b">
        <f t="shared" si="18"/>
        <v>1</v>
      </c>
      <c r="N221" s="97" t="b">
        <f t="shared" si="15"/>
        <v>0</v>
      </c>
      <c r="O221" s="108">
        <v>4</v>
      </c>
    </row>
    <row r="222" spans="1:15" ht="15.75" customHeight="1">
      <c r="A222" s="100">
        <v>6</v>
      </c>
      <c r="B222" s="104">
        <v>25104</v>
      </c>
      <c r="C222" s="105" t="s">
        <v>1176</v>
      </c>
      <c r="D222" s="100">
        <v>15</v>
      </c>
      <c r="E222" s="106" t="str">
        <f>VLOOKUP(H222,Cathi!$A$1:$B$23,2,0)</f>
        <v>09h30,18/09/19</v>
      </c>
      <c r="F222" s="100" t="s">
        <v>2276</v>
      </c>
      <c r="G222" s="104">
        <v>251</v>
      </c>
      <c r="H222" s="107">
        <v>15</v>
      </c>
      <c r="I222" s="97">
        <f>VLOOKUP(H222,Cathi!$A$1:$F$18,5,0)</f>
        <v>8</v>
      </c>
      <c r="J222" s="100"/>
      <c r="K222" s="97" t="str">
        <f t="shared" si="16"/>
        <v>701</v>
      </c>
      <c r="L222" s="97" t="str">
        <f t="shared" si="17"/>
        <v>C2</v>
      </c>
      <c r="M222" s="97" t="b">
        <f t="shared" si="18"/>
        <v>1</v>
      </c>
      <c r="N222" s="97" t="b">
        <f t="shared" si="15"/>
        <v>1</v>
      </c>
      <c r="O222" s="108">
        <v>14</v>
      </c>
    </row>
    <row r="223" spans="1:15" ht="15.75" customHeight="1">
      <c r="A223" s="100">
        <v>7</v>
      </c>
      <c r="B223" s="104">
        <v>25101</v>
      </c>
      <c r="C223" s="105" t="s">
        <v>2429</v>
      </c>
      <c r="D223" s="100">
        <v>111</v>
      </c>
      <c r="E223" s="106" t="str">
        <f>VLOOKUP(H223,Cathi!$A$1:$B$23,2,0)</f>
        <v>14h00,20/09/19</v>
      </c>
      <c r="F223" s="100" t="s">
        <v>2611</v>
      </c>
      <c r="G223" s="104">
        <v>251</v>
      </c>
      <c r="H223" s="107">
        <v>11</v>
      </c>
      <c r="I223" s="97">
        <f>VLOOKUP(H223,Cathi!$A$1:$F$18,5,0)</f>
        <v>14</v>
      </c>
      <c r="J223" s="100"/>
      <c r="K223" s="97" t="str">
        <f t="shared" si="16"/>
        <v>Tầng 4)C</v>
      </c>
      <c r="L223" s="97" t="str">
        <f t="shared" si="17"/>
        <v>C2</v>
      </c>
      <c r="M223" s="97" t="b">
        <f t="shared" si="18"/>
        <v>1</v>
      </c>
      <c r="N223" s="97" t="b">
        <f t="shared" si="15"/>
        <v>1</v>
      </c>
      <c r="O223" s="108">
        <v>15</v>
      </c>
    </row>
    <row r="224" spans="1:15" ht="15.75" customHeight="1">
      <c r="A224" s="100">
        <v>8</v>
      </c>
      <c r="B224" s="104" t="s">
        <v>1388</v>
      </c>
      <c r="C224" s="105" t="s">
        <v>1389</v>
      </c>
      <c r="D224" s="100">
        <v>11</v>
      </c>
      <c r="E224" s="106" t="str">
        <f>VLOOKUP(H224,Cathi!$A$1:$B$23,2,0)</f>
        <v>09h30,21/09/19</v>
      </c>
      <c r="F224" s="100" t="s">
        <v>2272</v>
      </c>
      <c r="G224" s="104">
        <v>251</v>
      </c>
      <c r="H224" s="107">
        <v>12</v>
      </c>
      <c r="I224" s="97">
        <f>VLOOKUP(H224,Cathi!$A$1:$F$18,5,0)</f>
        <v>16</v>
      </c>
      <c r="J224" s="100"/>
      <c r="K224" s="97" t="str">
        <f t="shared" si="16"/>
        <v>603</v>
      </c>
      <c r="L224" s="97" t="str">
        <f t="shared" si="17"/>
        <v>C2</v>
      </c>
      <c r="M224" s="97" t="b">
        <f t="shared" si="18"/>
        <v>1</v>
      </c>
      <c r="N224" s="97" t="b">
        <f t="shared" si="15"/>
        <v>1</v>
      </c>
      <c r="O224" s="108">
        <v>1</v>
      </c>
    </row>
    <row r="225" spans="1:15" ht="15.75" customHeight="1">
      <c r="A225" s="100">
        <v>9</v>
      </c>
      <c r="B225" s="104">
        <v>25205</v>
      </c>
      <c r="C225" s="105" t="s">
        <v>2575</v>
      </c>
      <c r="D225" s="100">
        <v>25</v>
      </c>
      <c r="E225" s="106" t="str">
        <f>VLOOKUP(H225,Cathi!$A$1:$B$23,2,0)</f>
        <v>14h00,16/09/19</v>
      </c>
      <c r="F225" s="100" t="s">
        <v>2276</v>
      </c>
      <c r="G225" s="104">
        <v>252</v>
      </c>
      <c r="H225" s="107">
        <v>13</v>
      </c>
      <c r="I225" s="97">
        <f>VLOOKUP(H225,Cathi!$A$1:$F$18,5,0)</f>
        <v>3</v>
      </c>
      <c r="J225" s="100"/>
      <c r="K225" s="97" t="str">
        <f t="shared" si="16"/>
        <v>701</v>
      </c>
      <c r="L225" s="97" t="str">
        <f t="shared" si="17"/>
        <v>C2</v>
      </c>
      <c r="M225" s="97" t="b">
        <f t="shared" si="18"/>
        <v>0</v>
      </c>
      <c r="N225" s="97" t="b">
        <f t="shared" si="15"/>
        <v>1</v>
      </c>
      <c r="O225" s="108">
        <v>10</v>
      </c>
    </row>
    <row r="226" spans="1:15" ht="15.75" customHeight="1">
      <c r="A226" s="100">
        <v>10</v>
      </c>
      <c r="B226" s="104">
        <v>25219</v>
      </c>
      <c r="C226" s="105" t="s">
        <v>1216</v>
      </c>
      <c r="D226" s="100">
        <v>8</v>
      </c>
      <c r="E226" s="106" t="str">
        <f>VLOOKUP(H226,Cathi!$A$1:$B$23,2,0)</f>
        <v>09h30,17/09/19</v>
      </c>
      <c r="F226" s="100" t="s">
        <v>2596</v>
      </c>
      <c r="G226" s="104">
        <v>252</v>
      </c>
      <c r="H226" s="107">
        <v>14</v>
      </c>
      <c r="I226" s="97">
        <f>VLOOKUP(H226,Cathi!$A$1:$F$18,5,0)</f>
        <v>5</v>
      </c>
      <c r="J226" s="100"/>
      <c r="K226" s="97" t="str">
        <f t="shared" si="16"/>
        <v>405</v>
      </c>
      <c r="L226" s="97" t="str">
        <f t="shared" si="17"/>
        <v>A5</v>
      </c>
      <c r="M226" s="97" t="b">
        <f t="shared" si="18"/>
        <v>1</v>
      </c>
      <c r="N226" s="97" t="b">
        <f t="shared" si="15"/>
        <v>0</v>
      </c>
      <c r="O226" s="108">
        <v>15</v>
      </c>
    </row>
    <row r="227" spans="1:15" ht="15.75" customHeight="1">
      <c r="A227" s="100">
        <v>11</v>
      </c>
      <c r="B227" s="104">
        <v>25232</v>
      </c>
      <c r="C227" s="105" t="s">
        <v>1174</v>
      </c>
      <c r="D227" s="100">
        <v>11</v>
      </c>
      <c r="E227" s="106" t="str">
        <f>VLOOKUP(H227,Cathi!$A$1:$B$23,2,0)</f>
        <v>09h30,17/09/19</v>
      </c>
      <c r="F227" s="100" t="s">
        <v>2597</v>
      </c>
      <c r="G227" s="104">
        <v>252</v>
      </c>
      <c r="H227" s="107">
        <v>14</v>
      </c>
      <c r="I227" s="97">
        <f>VLOOKUP(H227,Cathi!$A$1:$F$18,5,0)</f>
        <v>5</v>
      </c>
      <c r="J227" s="100"/>
      <c r="K227" s="97" t="str">
        <f t="shared" si="16"/>
        <v>406</v>
      </c>
      <c r="L227" s="97" t="str">
        <f t="shared" si="17"/>
        <v>A5</v>
      </c>
      <c r="M227" s="97" t="b">
        <f t="shared" si="18"/>
        <v>1</v>
      </c>
      <c r="N227" s="97" t="b">
        <f t="shared" si="15"/>
        <v>1</v>
      </c>
      <c r="O227" s="108">
        <v>14</v>
      </c>
    </row>
    <row r="228" spans="1:15" ht="15.75" customHeight="1">
      <c r="A228" s="100">
        <v>12</v>
      </c>
      <c r="B228" s="104">
        <v>25222</v>
      </c>
      <c r="C228" s="105" t="s">
        <v>1173</v>
      </c>
      <c r="D228" s="100">
        <v>9</v>
      </c>
      <c r="E228" s="106" t="str">
        <f>VLOOKUP(H228,Cathi!$A$1:$B$23,2,0)</f>
        <v>09h30,18/09/19</v>
      </c>
      <c r="F228" s="100" t="s">
        <v>2559</v>
      </c>
      <c r="G228" s="104">
        <v>252</v>
      </c>
      <c r="H228" s="107">
        <v>15</v>
      </c>
      <c r="I228" s="97">
        <f>VLOOKUP(H228,Cathi!$A$1:$F$18,5,0)</f>
        <v>8</v>
      </c>
      <c r="J228" s="100"/>
      <c r="K228" s="97" t="str">
        <f t="shared" si="16"/>
        <v>705</v>
      </c>
      <c r="L228" s="97" t="str">
        <f t="shared" si="17"/>
        <v>C2</v>
      </c>
      <c r="M228" s="97" t="b">
        <f t="shared" si="18"/>
        <v>1</v>
      </c>
      <c r="N228" s="97" t="b">
        <f t="shared" si="15"/>
        <v>0</v>
      </c>
      <c r="O228" s="108">
        <v>15</v>
      </c>
    </row>
    <row r="229" spans="1:15" ht="15.75" customHeight="1">
      <c r="A229" s="100">
        <v>13</v>
      </c>
      <c r="B229" s="104">
        <v>25202</v>
      </c>
      <c r="C229" s="105" t="s">
        <v>1171</v>
      </c>
      <c r="D229" s="100">
        <v>31</v>
      </c>
      <c r="E229" s="106" t="str">
        <f>VLOOKUP(H229,Cathi!$A$1:$B$23,2,0)</f>
        <v>07h30,19/09/19</v>
      </c>
      <c r="F229" s="100" t="s">
        <v>2219</v>
      </c>
      <c r="G229" s="104">
        <v>252</v>
      </c>
      <c r="H229" s="107">
        <v>4</v>
      </c>
      <c r="I229" s="97">
        <f>VLOOKUP(H229,Cathi!$A$1:$F$18,5,0)</f>
        <v>10</v>
      </c>
      <c r="J229" s="100"/>
      <c r="K229" s="97" t="str">
        <f t="shared" si="16"/>
        <v>201</v>
      </c>
      <c r="L229" s="97" t="str">
        <f t="shared" si="17"/>
        <v>C2</v>
      </c>
      <c r="M229" s="97" t="b">
        <f t="shared" si="18"/>
        <v>1</v>
      </c>
      <c r="N229" s="97" t="b">
        <f t="shared" si="15"/>
        <v>1</v>
      </c>
      <c r="O229" s="108">
        <v>1</v>
      </c>
    </row>
    <row r="230" spans="1:15" ht="15.75" customHeight="1">
      <c r="A230" s="100">
        <v>14</v>
      </c>
      <c r="B230" s="104">
        <v>25212</v>
      </c>
      <c r="C230" s="105" t="s">
        <v>1172</v>
      </c>
      <c r="D230" s="100">
        <v>25</v>
      </c>
      <c r="E230" s="106" t="str">
        <f>VLOOKUP(H230,Cathi!$A$1:$B$23,2,0)</f>
        <v>09h30,21/09/19</v>
      </c>
      <c r="F230" s="100" t="s">
        <v>2555</v>
      </c>
      <c r="G230" s="104">
        <v>252</v>
      </c>
      <c r="H230" s="107">
        <v>12</v>
      </c>
      <c r="I230" s="97">
        <f>VLOOKUP(H230,Cathi!$A$1:$F$18,5,0)</f>
        <v>16</v>
      </c>
      <c r="J230" s="100"/>
      <c r="K230" s="97" t="str">
        <f t="shared" si="16"/>
        <v>606</v>
      </c>
      <c r="L230" s="97" t="str">
        <f t="shared" si="17"/>
        <v>C2</v>
      </c>
      <c r="M230" s="97" t="b">
        <f t="shared" si="18"/>
        <v>1</v>
      </c>
      <c r="N230" s="97" t="b">
        <f t="shared" si="15"/>
        <v>1</v>
      </c>
      <c r="O230" s="108">
        <v>1</v>
      </c>
    </row>
    <row r="231" spans="1:15" ht="15.75" customHeight="1">
      <c r="A231" s="100">
        <v>15</v>
      </c>
      <c r="B231" s="104">
        <v>25406</v>
      </c>
      <c r="C231" s="105" t="s">
        <v>1261</v>
      </c>
      <c r="D231" s="100">
        <v>36</v>
      </c>
      <c r="E231" s="106" t="str">
        <f>VLOOKUP(H231,Cathi!$A$1:$B$23,2,0)</f>
        <v>07h30,16/09/19</v>
      </c>
      <c r="F231" s="100" t="s">
        <v>2587</v>
      </c>
      <c r="G231" s="104">
        <v>254</v>
      </c>
      <c r="H231" s="107">
        <v>1</v>
      </c>
      <c r="I231" s="97">
        <f>VLOOKUP(H231,Cathi!$A$1:$F$18,5,0)</f>
        <v>1</v>
      </c>
      <c r="J231" s="100"/>
      <c r="K231" s="97" t="str">
        <f t="shared" si="16"/>
        <v>401,402)</v>
      </c>
      <c r="L231" s="97" t="str">
        <f t="shared" si="17"/>
        <v>A3</v>
      </c>
      <c r="M231" s="97" t="b">
        <f t="shared" si="18"/>
        <v>0</v>
      </c>
      <c r="N231" s="97" t="b">
        <f t="shared" si="15"/>
        <v>0</v>
      </c>
      <c r="O231" s="108">
        <v>11</v>
      </c>
    </row>
    <row r="232" spans="1:15" ht="15.75" customHeight="1">
      <c r="A232" s="100">
        <v>16</v>
      </c>
      <c r="B232" s="104">
        <v>25404</v>
      </c>
      <c r="C232" s="105" t="s">
        <v>1443</v>
      </c>
      <c r="D232" s="100">
        <v>12</v>
      </c>
      <c r="E232" s="106" t="str">
        <f>VLOOKUP(H232,Cathi!$A$1:$B$23,2,0)</f>
        <v>09h30,17/09/19</v>
      </c>
      <c r="F232" s="100" t="s">
        <v>2555</v>
      </c>
      <c r="G232" s="104">
        <v>254</v>
      </c>
      <c r="H232" s="107">
        <v>14</v>
      </c>
      <c r="I232" s="97">
        <f>VLOOKUP(H232,Cathi!$A$1:$F$18,5,0)</f>
        <v>5</v>
      </c>
      <c r="J232" s="100"/>
      <c r="K232" s="97" t="str">
        <f t="shared" si="16"/>
        <v>606</v>
      </c>
      <c r="L232" s="97" t="str">
        <f t="shared" si="17"/>
        <v>C2</v>
      </c>
      <c r="M232" s="97" t="b">
        <f t="shared" si="18"/>
        <v>1</v>
      </c>
      <c r="N232" s="97" t="b">
        <f t="shared" si="15"/>
        <v>0</v>
      </c>
      <c r="O232" s="108">
        <v>14</v>
      </c>
    </row>
    <row r="233" spans="1:15" ht="15.75" customHeight="1">
      <c r="A233" s="100">
        <v>17</v>
      </c>
      <c r="B233" s="104">
        <v>25405</v>
      </c>
      <c r="C233" s="105" t="s">
        <v>1231</v>
      </c>
      <c r="D233" s="100">
        <v>12</v>
      </c>
      <c r="E233" s="106" t="str">
        <f>VLOOKUP(H233,Cathi!$A$1:$B$23,2,0)</f>
        <v>09h30,17/09/19</v>
      </c>
      <c r="F233" s="100" t="s">
        <v>2553</v>
      </c>
      <c r="G233" s="104">
        <v>254</v>
      </c>
      <c r="H233" s="107">
        <v>14</v>
      </c>
      <c r="I233" s="97">
        <f>VLOOKUP(H233,Cathi!$A$1:$F$18,5,0)</f>
        <v>5</v>
      </c>
      <c r="J233" s="100"/>
      <c r="K233" s="97" t="str">
        <f t="shared" si="16"/>
        <v>607</v>
      </c>
      <c r="L233" s="97" t="str">
        <f t="shared" si="17"/>
        <v>C2</v>
      </c>
      <c r="M233" s="97" t="b">
        <f t="shared" si="18"/>
        <v>1</v>
      </c>
      <c r="N233" s="97" t="b">
        <f t="shared" si="15"/>
        <v>1</v>
      </c>
      <c r="O233" s="108">
        <v>11</v>
      </c>
    </row>
    <row r="234" spans="1:15" ht="15.75" customHeight="1">
      <c r="A234" s="100">
        <v>18</v>
      </c>
      <c r="B234" s="104">
        <v>25401</v>
      </c>
      <c r="C234" s="105" t="s">
        <v>1054</v>
      </c>
      <c r="D234" s="100">
        <v>31</v>
      </c>
      <c r="E234" s="106" t="str">
        <f>VLOOKUP(H234,Cathi!$A$1:$B$23,2,0)</f>
        <v>07h30,18/09/19</v>
      </c>
      <c r="F234" s="100" t="s">
        <v>2218</v>
      </c>
      <c r="G234" s="104">
        <v>254</v>
      </c>
      <c r="H234" s="107">
        <v>3</v>
      </c>
      <c r="I234" s="97">
        <f>VLOOKUP(H234,Cathi!$A$1:$F$18,5,0)</f>
        <v>7</v>
      </c>
      <c r="J234" s="100"/>
      <c r="K234" s="97" t="str">
        <f t="shared" si="16"/>
        <v>302</v>
      </c>
      <c r="L234" s="97" t="str">
        <f t="shared" si="17"/>
        <v>A2</v>
      </c>
      <c r="M234" s="97" t="b">
        <f t="shared" si="18"/>
        <v>1</v>
      </c>
      <c r="N234" s="97" t="b">
        <f t="shared" si="15"/>
        <v>0</v>
      </c>
      <c r="O234" s="108">
        <v>15</v>
      </c>
    </row>
    <row r="235" spans="1:15" ht="15.75" customHeight="1">
      <c r="A235" s="100">
        <v>19</v>
      </c>
      <c r="B235" s="104">
        <v>25415</v>
      </c>
      <c r="C235" s="105" t="s">
        <v>1079</v>
      </c>
      <c r="D235" s="100">
        <v>24</v>
      </c>
      <c r="E235" s="106" t="str">
        <f>VLOOKUP(H235,Cathi!$A$1:$B$23,2,0)</f>
        <v>09h30,18/09/19</v>
      </c>
      <c r="F235" s="100" t="s">
        <v>2277</v>
      </c>
      <c r="G235" s="104">
        <v>254</v>
      </c>
      <c r="H235" s="107">
        <v>15</v>
      </c>
      <c r="I235" s="97">
        <f>VLOOKUP(H235,Cathi!$A$1:$F$18,5,0)</f>
        <v>8</v>
      </c>
      <c r="J235" s="100"/>
      <c r="K235" s="97" t="str">
        <f t="shared" si="16"/>
        <v>702</v>
      </c>
      <c r="L235" s="97" t="str">
        <f t="shared" si="17"/>
        <v>C2</v>
      </c>
      <c r="M235" s="97" t="b">
        <f t="shared" si="18"/>
        <v>1</v>
      </c>
      <c r="N235" s="97" t="b">
        <f t="shared" si="15"/>
        <v>0</v>
      </c>
      <c r="O235" s="108">
        <v>15</v>
      </c>
    </row>
    <row r="236" spans="1:15" ht="15.75" customHeight="1">
      <c r="A236" s="100">
        <v>20</v>
      </c>
      <c r="B236" s="104">
        <v>25403</v>
      </c>
      <c r="C236" s="105" t="s">
        <v>1042</v>
      </c>
      <c r="D236" s="100">
        <v>137</v>
      </c>
      <c r="E236" s="106" t="str">
        <f>VLOOKUP(H236,Cathi!$A$1:$B$23,2,0)</f>
        <v>07h30,19/09/19</v>
      </c>
      <c r="F236" s="100" t="s">
        <v>2611</v>
      </c>
      <c r="G236" s="104">
        <v>254</v>
      </c>
      <c r="H236" s="107">
        <v>4</v>
      </c>
      <c r="I236" s="97">
        <f>VLOOKUP(H236,Cathi!$A$1:$F$18,5,0)</f>
        <v>10</v>
      </c>
      <c r="J236" s="100"/>
      <c r="K236" s="97" t="str">
        <f t="shared" si="16"/>
        <v>Tầng 4)C</v>
      </c>
      <c r="L236" s="97" t="str">
        <f t="shared" si="17"/>
        <v>C2</v>
      </c>
      <c r="M236" s="97" t="b">
        <f t="shared" si="18"/>
        <v>1</v>
      </c>
      <c r="N236" s="97" t="b">
        <f t="shared" si="15"/>
        <v>1</v>
      </c>
      <c r="O236" s="108">
        <v>14</v>
      </c>
    </row>
    <row r="237" spans="1:15" ht="15.75" customHeight="1">
      <c r="A237" s="100">
        <v>21</v>
      </c>
      <c r="B237" s="104">
        <v>25408</v>
      </c>
      <c r="C237" s="105" t="s">
        <v>1127</v>
      </c>
      <c r="D237" s="100">
        <v>87</v>
      </c>
      <c r="E237" s="106" t="str">
        <f>VLOOKUP(H237,Cathi!$A$1:$B$23,2,0)</f>
        <v>07h30,21/09/19</v>
      </c>
      <c r="F237" s="100" t="s">
        <v>2551</v>
      </c>
      <c r="G237" s="104">
        <v>254</v>
      </c>
      <c r="H237" s="107">
        <v>6</v>
      </c>
      <c r="I237" s="97">
        <f>VLOOKUP(H237,Cathi!$A$1:$F$18,5,0)</f>
        <v>15</v>
      </c>
      <c r="J237" s="100"/>
      <c r="K237" s="97" t="str">
        <f t="shared" si="16"/>
        <v>601-603)</v>
      </c>
      <c r="L237" s="97" t="str">
        <f t="shared" si="17"/>
        <v>C2</v>
      </c>
      <c r="M237" s="97" t="b">
        <f t="shared" si="18"/>
        <v>1</v>
      </c>
      <c r="N237" s="97" t="b">
        <f t="shared" si="15"/>
        <v>1</v>
      </c>
      <c r="O237" s="108">
        <v>16</v>
      </c>
    </row>
    <row r="238" spans="1:15" ht="15.75" customHeight="1">
      <c r="A238" s="100">
        <v>22</v>
      </c>
      <c r="B238" s="104">
        <v>25407</v>
      </c>
      <c r="C238" s="105" t="s">
        <v>144</v>
      </c>
      <c r="D238" s="100">
        <v>17</v>
      </c>
      <c r="E238" s="106" t="str">
        <f>VLOOKUP(H238,Cathi!$A$1:$B$23,2,0)</f>
        <v>09h30,21/09/19</v>
      </c>
      <c r="F238" s="100" t="s">
        <v>2274</v>
      </c>
      <c r="G238" s="104">
        <v>254</v>
      </c>
      <c r="H238" s="107">
        <v>12</v>
      </c>
      <c r="I238" s="97">
        <f>VLOOKUP(H238,Cathi!$A$1:$F$18,5,0)</f>
        <v>16</v>
      </c>
      <c r="J238" s="100"/>
      <c r="K238" s="97" t="str">
        <f t="shared" si="16"/>
        <v>605</v>
      </c>
      <c r="L238" s="97" t="str">
        <f t="shared" si="17"/>
        <v>C2</v>
      </c>
      <c r="M238" s="97" t="b">
        <f aca="true" t="shared" si="19" ref="M238:M273">G238=G237</f>
        <v>1</v>
      </c>
      <c r="N238" s="97" t="b">
        <f t="shared" si="15"/>
        <v>1</v>
      </c>
      <c r="O238" s="108">
        <v>15</v>
      </c>
    </row>
    <row r="239" spans="1:15" ht="15.75" customHeight="1">
      <c r="A239" s="100">
        <v>23</v>
      </c>
      <c r="B239" s="104">
        <v>25409</v>
      </c>
      <c r="C239" s="105" t="s">
        <v>1273</v>
      </c>
      <c r="D239" s="100">
        <v>23</v>
      </c>
      <c r="E239" s="106" t="str">
        <f>VLOOKUP(H239,Cathi!$A$1:$B$23,2,0)</f>
        <v>09h30,21/09/19</v>
      </c>
      <c r="F239" s="100" t="s">
        <v>2553</v>
      </c>
      <c r="G239" s="104">
        <v>254</v>
      </c>
      <c r="H239" s="107">
        <v>12</v>
      </c>
      <c r="I239" s="97">
        <f>VLOOKUP(H239,Cathi!$A$1:$F$18,5,0)</f>
        <v>16</v>
      </c>
      <c r="J239" s="100"/>
      <c r="K239" s="97" t="str">
        <f t="shared" si="16"/>
        <v>607</v>
      </c>
      <c r="L239" s="97" t="str">
        <f t="shared" si="17"/>
        <v>C2</v>
      </c>
      <c r="M239" s="97" t="b">
        <f t="shared" si="19"/>
        <v>1</v>
      </c>
      <c r="N239" s="97" t="b">
        <f t="shared" si="15"/>
        <v>1</v>
      </c>
      <c r="O239" s="108">
        <v>15</v>
      </c>
    </row>
    <row r="240" spans="1:14" ht="15.75" customHeight="1">
      <c r="A240" s="100"/>
      <c r="B240" s="101" t="s">
        <v>2565</v>
      </c>
      <c r="C240" s="102"/>
      <c r="D240" s="98"/>
      <c r="E240" s="98"/>
      <c r="F240" s="98"/>
      <c r="G240" s="98">
        <v>260</v>
      </c>
      <c r="H240" s="102"/>
      <c r="I240" s="97" t="e">
        <f>VLOOKUP(H240,Cathi!$A$1:$F$18,5,0)</f>
        <v>#N/A</v>
      </c>
      <c r="J240" s="100"/>
      <c r="K240" s="97">
        <f t="shared" si="16"/>
      </c>
      <c r="L240" s="97">
        <f t="shared" si="17"/>
      </c>
      <c r="M240" s="97" t="b">
        <f t="shared" si="19"/>
        <v>0</v>
      </c>
      <c r="N240" s="97" t="b">
        <f t="shared" si="15"/>
        <v>0</v>
      </c>
    </row>
    <row r="241" spans="1:15" ht="15.75" customHeight="1">
      <c r="A241" s="100">
        <v>1</v>
      </c>
      <c r="B241" s="104">
        <v>26139</v>
      </c>
      <c r="C241" s="105" t="s">
        <v>804</v>
      </c>
      <c r="D241" s="100">
        <v>10</v>
      </c>
      <c r="E241" s="106" t="str">
        <f>VLOOKUP(H241,Cathi!$A$1:$B$23,2,0)</f>
        <v>14h00,16/09/19</v>
      </c>
      <c r="F241" s="100" t="s">
        <v>2238</v>
      </c>
      <c r="G241" s="104">
        <v>261</v>
      </c>
      <c r="H241" s="107">
        <v>13</v>
      </c>
      <c r="I241" s="97">
        <f>VLOOKUP(H241,Cathi!$A$1:$F$18,5,0)</f>
        <v>3</v>
      </c>
      <c r="J241" s="100"/>
      <c r="K241" s="97" t="str">
        <f t="shared" si="16"/>
        <v>304</v>
      </c>
      <c r="L241" s="97" t="str">
        <f t="shared" si="17"/>
        <v>A3</v>
      </c>
      <c r="M241" s="97" t="b">
        <f t="shared" si="19"/>
        <v>0</v>
      </c>
      <c r="N241" s="97" t="b">
        <f t="shared" si="15"/>
        <v>0</v>
      </c>
      <c r="O241" s="108">
        <v>13</v>
      </c>
    </row>
    <row r="242" spans="1:15" ht="15.75" customHeight="1">
      <c r="A242" s="100">
        <v>2</v>
      </c>
      <c r="B242" s="104">
        <v>26106</v>
      </c>
      <c r="C242" s="105" t="s">
        <v>2621</v>
      </c>
      <c r="D242" s="100">
        <v>7</v>
      </c>
      <c r="E242" s="106" t="str">
        <f>VLOOKUP(H242,Cathi!$A$1:$B$23,2,0)</f>
        <v>09h30,17/09/19</v>
      </c>
      <c r="F242" s="100" t="s">
        <v>2238</v>
      </c>
      <c r="G242" s="104">
        <v>261</v>
      </c>
      <c r="H242" s="107">
        <v>14</v>
      </c>
      <c r="I242" s="97">
        <f>VLOOKUP(H242,Cathi!$A$1:$F$18,5,0)</f>
        <v>5</v>
      </c>
      <c r="J242" s="100"/>
      <c r="K242" s="97" t="str">
        <f t="shared" si="16"/>
        <v>304</v>
      </c>
      <c r="L242" s="97" t="str">
        <f t="shared" si="17"/>
        <v>A3</v>
      </c>
      <c r="M242" s="97" t="b">
        <f t="shared" si="19"/>
        <v>1</v>
      </c>
      <c r="N242" s="97" t="b">
        <f t="shared" si="15"/>
        <v>1</v>
      </c>
      <c r="O242" s="108">
        <v>9</v>
      </c>
    </row>
    <row r="243" spans="1:15" ht="15.75" customHeight="1">
      <c r="A243" s="100">
        <v>3</v>
      </c>
      <c r="B243" s="104">
        <v>26110</v>
      </c>
      <c r="C243" s="105" t="s">
        <v>806</v>
      </c>
      <c r="D243" s="100">
        <v>13</v>
      </c>
      <c r="E243" s="106" t="str">
        <f>VLOOKUP(H243,Cathi!$A$1:$B$23,2,0)</f>
        <v>09h30,17/09/19</v>
      </c>
      <c r="F243" s="100" t="s">
        <v>2238</v>
      </c>
      <c r="G243" s="104">
        <v>261</v>
      </c>
      <c r="H243" s="107">
        <v>14</v>
      </c>
      <c r="I243" s="97">
        <f>VLOOKUP(H243,Cathi!$A$1:$F$18,5,0)</f>
        <v>5</v>
      </c>
      <c r="J243" s="100"/>
      <c r="K243" s="97" t="str">
        <f t="shared" si="16"/>
        <v>304</v>
      </c>
      <c r="L243" s="97" t="str">
        <f t="shared" si="17"/>
        <v>A3</v>
      </c>
      <c r="M243" s="97" t="b">
        <f t="shared" si="19"/>
        <v>1</v>
      </c>
      <c r="N243" s="97" t="b">
        <f t="shared" si="15"/>
        <v>1</v>
      </c>
      <c r="O243" s="108">
        <v>12</v>
      </c>
    </row>
    <row r="244" spans="1:15" ht="15.75" customHeight="1">
      <c r="A244" s="100">
        <v>4</v>
      </c>
      <c r="B244" s="104">
        <v>26101</v>
      </c>
      <c r="C244" s="105" t="s">
        <v>358</v>
      </c>
      <c r="D244" s="100">
        <v>137</v>
      </c>
      <c r="E244" s="106" t="str">
        <f>VLOOKUP(H244,Cathi!$A$1:$B$23,2,0)</f>
        <v>14h00,17/09/19</v>
      </c>
      <c r="F244" s="100" t="s">
        <v>2236</v>
      </c>
      <c r="G244" s="104">
        <v>261</v>
      </c>
      <c r="H244" s="107">
        <v>8</v>
      </c>
      <c r="I244" s="97">
        <f>VLOOKUP(H244,Cathi!$A$1:$F$18,5,0)</f>
        <v>6</v>
      </c>
      <c r="J244" s="100"/>
      <c r="K244" s="97" t="str">
        <f t="shared" si="16"/>
        <v>Tầng 6)C</v>
      </c>
      <c r="L244" s="97" t="str">
        <f t="shared" si="17"/>
        <v>C2</v>
      </c>
      <c r="M244" s="97" t="b">
        <f t="shared" si="19"/>
        <v>1</v>
      </c>
      <c r="N244" s="97" t="b">
        <f t="shared" si="15"/>
        <v>0</v>
      </c>
      <c r="O244" s="108">
        <v>12</v>
      </c>
    </row>
    <row r="245" spans="1:15" ht="15.75" customHeight="1">
      <c r="A245" s="100">
        <v>5</v>
      </c>
      <c r="B245" s="104">
        <v>26103</v>
      </c>
      <c r="C245" s="105" t="s">
        <v>808</v>
      </c>
      <c r="D245" s="100">
        <v>12</v>
      </c>
      <c r="E245" s="106" t="str">
        <f>VLOOKUP(H245,Cathi!$A$1:$B$23,2,0)</f>
        <v>09h30,18/09/19</v>
      </c>
      <c r="F245" s="100" t="s">
        <v>2238</v>
      </c>
      <c r="G245" s="104">
        <v>261</v>
      </c>
      <c r="H245" s="107">
        <v>15</v>
      </c>
      <c r="I245" s="97">
        <f>VLOOKUP(H245,Cathi!$A$1:$F$18,5,0)</f>
        <v>8</v>
      </c>
      <c r="J245" s="100"/>
      <c r="K245" s="97" t="str">
        <f t="shared" si="16"/>
        <v>304</v>
      </c>
      <c r="L245" s="97" t="str">
        <f t="shared" si="17"/>
        <v>A3</v>
      </c>
      <c r="M245" s="97" t="b">
        <f t="shared" si="19"/>
        <v>1</v>
      </c>
      <c r="N245" s="97" t="b">
        <f t="shared" si="15"/>
        <v>0</v>
      </c>
      <c r="O245" s="108">
        <v>16</v>
      </c>
    </row>
    <row r="246" spans="1:15" ht="15.75" customHeight="1">
      <c r="A246" s="100">
        <v>6</v>
      </c>
      <c r="B246" s="104">
        <v>26115</v>
      </c>
      <c r="C246" s="105" t="s">
        <v>1258</v>
      </c>
      <c r="D246" s="100">
        <v>10</v>
      </c>
      <c r="E246" s="106" t="str">
        <f>VLOOKUP(H246,Cathi!$A$1:$B$23,2,0)</f>
        <v>09h30,18/09/19</v>
      </c>
      <c r="F246" s="100" t="s">
        <v>2238</v>
      </c>
      <c r="G246" s="104">
        <v>261</v>
      </c>
      <c r="H246" s="107">
        <v>15</v>
      </c>
      <c r="I246" s="97">
        <f>VLOOKUP(H246,Cathi!$A$1:$F$18,5,0)</f>
        <v>8</v>
      </c>
      <c r="J246" s="100"/>
      <c r="K246" s="97" t="str">
        <f t="shared" si="16"/>
        <v>304</v>
      </c>
      <c r="L246" s="97" t="str">
        <f t="shared" si="17"/>
        <v>A3</v>
      </c>
      <c r="M246" s="97" t="b">
        <f t="shared" si="19"/>
        <v>1</v>
      </c>
      <c r="N246" s="97" t="b">
        <f t="shared" si="15"/>
        <v>1</v>
      </c>
      <c r="O246" s="108">
        <v>14</v>
      </c>
    </row>
    <row r="247" spans="1:15" ht="15.75" customHeight="1">
      <c r="A247" s="100">
        <v>7</v>
      </c>
      <c r="B247" s="104">
        <v>26206</v>
      </c>
      <c r="C247" s="105" t="s">
        <v>695</v>
      </c>
      <c r="D247" s="100">
        <v>15</v>
      </c>
      <c r="E247" s="106" t="str">
        <f>VLOOKUP(H247,Cathi!$A$1:$B$23,2,0)</f>
        <v>14h00,19/09/19</v>
      </c>
      <c r="F247" s="100" t="s">
        <v>2270</v>
      </c>
      <c r="G247" s="104">
        <v>262</v>
      </c>
      <c r="H247" s="107">
        <v>10</v>
      </c>
      <c r="I247" s="97">
        <f>VLOOKUP(H247,Cathi!$A$1:$F$18,5,0)</f>
        <v>12</v>
      </c>
      <c r="J247" s="100"/>
      <c r="K247" s="97" t="str">
        <f t="shared" si="16"/>
        <v>503</v>
      </c>
      <c r="L247" s="97" t="str">
        <f t="shared" si="17"/>
        <v>C2</v>
      </c>
      <c r="M247" s="97" t="b">
        <f t="shared" si="19"/>
        <v>0</v>
      </c>
      <c r="N247" s="97" t="b">
        <f t="shared" si="15"/>
        <v>0</v>
      </c>
      <c r="O247" s="108">
        <v>3</v>
      </c>
    </row>
    <row r="248" spans="1:15" ht="15.75" customHeight="1">
      <c r="A248" s="100">
        <v>8</v>
      </c>
      <c r="B248" s="104">
        <v>26214</v>
      </c>
      <c r="C248" s="105" t="s">
        <v>1875</v>
      </c>
      <c r="D248" s="100">
        <v>10</v>
      </c>
      <c r="E248" s="106" t="str">
        <f>VLOOKUP(H248,Cathi!$A$1:$B$23,2,0)</f>
        <v>09h30,21/09/19</v>
      </c>
      <c r="F248" s="100" t="s">
        <v>2238</v>
      </c>
      <c r="G248" s="104">
        <v>262</v>
      </c>
      <c r="H248" s="107">
        <v>12</v>
      </c>
      <c r="I248" s="97">
        <f>VLOOKUP(H248,Cathi!$A$1:$F$18,5,0)</f>
        <v>16</v>
      </c>
      <c r="J248" s="100"/>
      <c r="K248" s="97" t="str">
        <f t="shared" si="16"/>
        <v>304</v>
      </c>
      <c r="L248" s="97" t="str">
        <f t="shared" si="17"/>
        <v>A3</v>
      </c>
      <c r="M248" s="97" t="b">
        <f t="shared" si="19"/>
        <v>1</v>
      </c>
      <c r="N248" s="97" t="b">
        <f t="shared" si="15"/>
        <v>0</v>
      </c>
      <c r="O248" s="108">
        <v>8</v>
      </c>
    </row>
    <row r="249" spans="1:14" ht="15.75" customHeight="1">
      <c r="A249" s="100"/>
      <c r="B249" s="101" t="s">
        <v>2566</v>
      </c>
      <c r="C249" s="102"/>
      <c r="D249" s="98"/>
      <c r="E249" s="98"/>
      <c r="F249" s="98"/>
      <c r="G249" s="98">
        <v>280</v>
      </c>
      <c r="H249" s="102"/>
      <c r="I249" s="97" t="e">
        <f>VLOOKUP(H249,Cathi!$A$1:$F$18,5,0)</f>
        <v>#N/A</v>
      </c>
      <c r="J249" s="100"/>
      <c r="K249" s="97">
        <f t="shared" si="16"/>
      </c>
      <c r="L249" s="97">
        <f t="shared" si="17"/>
      </c>
      <c r="M249" s="97" t="b">
        <f t="shared" si="19"/>
        <v>0</v>
      </c>
      <c r="N249" s="97" t="b">
        <f t="shared" si="15"/>
        <v>0</v>
      </c>
    </row>
    <row r="250" spans="1:15" ht="15.75" customHeight="1">
      <c r="A250" s="100">
        <v>1</v>
      </c>
      <c r="B250" s="104">
        <v>28113</v>
      </c>
      <c r="C250" s="105" t="s">
        <v>631</v>
      </c>
      <c r="D250" s="100">
        <v>10</v>
      </c>
      <c r="E250" s="106" t="str">
        <f>VLOOKUP(H250,Cathi!$A$1:$B$23,2,0)</f>
        <v>14h00,16/09/19</v>
      </c>
      <c r="F250" s="100" t="s">
        <v>2278</v>
      </c>
      <c r="G250" s="104">
        <v>281</v>
      </c>
      <c r="H250" s="107">
        <v>13</v>
      </c>
      <c r="I250" s="97">
        <f>VLOOKUP(H250,Cathi!$A$1:$F$18,5,0)</f>
        <v>3</v>
      </c>
      <c r="J250" s="100"/>
      <c r="K250" s="97" t="str">
        <f t="shared" si="16"/>
        <v>703</v>
      </c>
      <c r="L250" s="97" t="str">
        <f t="shared" si="17"/>
        <v>C2</v>
      </c>
      <c r="M250" s="97" t="b">
        <f t="shared" si="19"/>
        <v>0</v>
      </c>
      <c r="N250" s="97" t="b">
        <f t="shared" si="15"/>
        <v>0</v>
      </c>
      <c r="O250" s="108">
        <v>11</v>
      </c>
    </row>
    <row r="251" spans="1:15" ht="15.75" customHeight="1">
      <c r="A251" s="100">
        <v>2</v>
      </c>
      <c r="B251" s="104" t="s">
        <v>1435</v>
      </c>
      <c r="C251" s="105" t="s">
        <v>627</v>
      </c>
      <c r="D251" s="100">
        <v>16</v>
      </c>
      <c r="E251" s="106" t="str">
        <f>VLOOKUP(H251,Cathi!$A$1:$B$23,2,0)</f>
        <v>14h00,16/09/19</v>
      </c>
      <c r="F251" s="100" t="s">
        <v>2559</v>
      </c>
      <c r="G251" s="104">
        <v>281</v>
      </c>
      <c r="H251" s="107">
        <v>13</v>
      </c>
      <c r="I251" s="97">
        <f>VLOOKUP(H251,Cathi!$A$1:$F$18,5,0)</f>
        <v>3</v>
      </c>
      <c r="J251" s="100"/>
      <c r="K251" s="97" t="str">
        <f t="shared" si="16"/>
        <v>705</v>
      </c>
      <c r="L251" s="97" t="str">
        <f t="shared" si="17"/>
        <v>C2</v>
      </c>
      <c r="M251" s="97" t="b">
        <f t="shared" si="19"/>
        <v>1</v>
      </c>
      <c r="N251" s="97" t="b">
        <f t="shared" si="15"/>
        <v>1</v>
      </c>
      <c r="O251" s="108">
        <v>14</v>
      </c>
    </row>
    <row r="252" spans="1:15" ht="15.75" customHeight="1">
      <c r="A252" s="100">
        <v>3</v>
      </c>
      <c r="B252" s="104">
        <v>28119</v>
      </c>
      <c r="C252" s="105" t="s">
        <v>2577</v>
      </c>
      <c r="D252" s="100">
        <v>25</v>
      </c>
      <c r="E252" s="106" t="str">
        <f>VLOOKUP(H252,Cathi!$A$1:$B$23,2,0)</f>
        <v>09h30,17/09/19</v>
      </c>
      <c r="F252" s="100" t="s">
        <v>2227</v>
      </c>
      <c r="G252" s="104">
        <v>281</v>
      </c>
      <c r="H252" s="107">
        <v>14</v>
      </c>
      <c r="I252" s="97">
        <f>VLOOKUP(H252,Cathi!$A$1:$F$18,5,0)</f>
        <v>5</v>
      </c>
      <c r="J252" s="100"/>
      <c r="K252" s="97" t="str">
        <f t="shared" si="16"/>
        <v>410</v>
      </c>
      <c r="L252" s="97" t="str">
        <f t="shared" si="17"/>
        <v>A4</v>
      </c>
      <c r="M252" s="97" t="b">
        <f t="shared" si="19"/>
        <v>1</v>
      </c>
      <c r="N252" s="97" t="b">
        <f t="shared" si="15"/>
        <v>0</v>
      </c>
      <c r="O252" s="108">
        <v>13</v>
      </c>
    </row>
    <row r="253" spans="1:15" ht="15.75" customHeight="1">
      <c r="A253" s="100">
        <v>4</v>
      </c>
      <c r="B253" s="104">
        <v>28106</v>
      </c>
      <c r="C253" s="105" t="s">
        <v>629</v>
      </c>
      <c r="D253" s="100">
        <v>10</v>
      </c>
      <c r="E253" s="106" t="str">
        <f>VLOOKUP(H253,Cathi!$A$1:$B$23,2,0)</f>
        <v>09h30,17/09/19</v>
      </c>
      <c r="F253" s="100" t="s">
        <v>2226</v>
      </c>
      <c r="G253" s="104">
        <v>281</v>
      </c>
      <c r="H253" s="107">
        <v>14</v>
      </c>
      <c r="I253" s="97">
        <f>VLOOKUP(H253,Cathi!$A$1:$F$18,5,0)</f>
        <v>5</v>
      </c>
      <c r="J253" s="100"/>
      <c r="K253" s="97" t="str">
        <f t="shared" si="16"/>
        <v>416</v>
      </c>
      <c r="L253" s="97" t="str">
        <f t="shared" si="17"/>
        <v>A4</v>
      </c>
      <c r="M253" s="97" t="b">
        <f t="shared" si="19"/>
        <v>1</v>
      </c>
      <c r="N253" s="97" t="b">
        <f t="shared" si="15"/>
        <v>1</v>
      </c>
      <c r="O253" s="108">
        <v>11</v>
      </c>
    </row>
    <row r="254" spans="1:15" ht="15.75" customHeight="1">
      <c r="A254" s="100">
        <v>5</v>
      </c>
      <c r="B254" s="104">
        <v>28108</v>
      </c>
      <c r="C254" s="105" t="s">
        <v>548</v>
      </c>
      <c r="D254" s="100">
        <v>52</v>
      </c>
      <c r="E254" s="106" t="str">
        <f>VLOOKUP(H254,Cathi!$A$1:$B$23,2,0)</f>
        <v>14h00,19/09/19</v>
      </c>
      <c r="F254" s="100" t="s">
        <v>2585</v>
      </c>
      <c r="G254" s="104">
        <v>281</v>
      </c>
      <c r="H254" s="107">
        <v>10</v>
      </c>
      <c r="I254" s="97">
        <f>VLOOKUP(H254,Cathi!$A$1:$F$18,5,0)</f>
        <v>12</v>
      </c>
      <c r="J254" s="100"/>
      <c r="K254" s="97" t="str">
        <f t="shared" si="16"/>
        <v>409,410)</v>
      </c>
      <c r="L254" s="97" t="str">
        <f t="shared" si="17"/>
        <v>A4</v>
      </c>
      <c r="M254" s="97" t="b">
        <f t="shared" si="19"/>
        <v>1</v>
      </c>
      <c r="N254" s="97" t="b">
        <f t="shared" si="15"/>
        <v>1</v>
      </c>
      <c r="O254" s="108">
        <v>15</v>
      </c>
    </row>
    <row r="255" spans="1:15" ht="15.75" customHeight="1">
      <c r="A255" s="100">
        <v>6</v>
      </c>
      <c r="B255" s="104" t="s">
        <v>2334</v>
      </c>
      <c r="C255" s="105" t="s">
        <v>548</v>
      </c>
      <c r="D255" s="100">
        <v>37</v>
      </c>
      <c r="E255" s="106" t="str">
        <f>VLOOKUP(H255,Cathi!$A$1:$B$23,2,0)</f>
        <v>14h00,19/09/19</v>
      </c>
      <c r="F255" s="100" t="s">
        <v>2256</v>
      </c>
      <c r="G255" s="104">
        <v>281</v>
      </c>
      <c r="H255" s="107">
        <v>10</v>
      </c>
      <c r="I255" s="97">
        <f>VLOOKUP(H255,Cathi!$A$1:$F$18,5,0)</f>
        <v>12</v>
      </c>
      <c r="J255" s="100"/>
      <c r="K255" s="97" t="str">
        <f t="shared" si="16"/>
        <v>404</v>
      </c>
      <c r="L255" s="97" t="str">
        <f t="shared" si="17"/>
        <v>A4</v>
      </c>
      <c r="M255" s="97" t="b">
        <f t="shared" si="19"/>
        <v>1</v>
      </c>
      <c r="N255" s="97" t="b">
        <f t="shared" si="15"/>
        <v>1</v>
      </c>
      <c r="O255" s="108">
        <v>15</v>
      </c>
    </row>
    <row r="256" spans="1:15" ht="15.75" customHeight="1">
      <c r="A256" s="100">
        <v>7</v>
      </c>
      <c r="B256" s="104" t="s">
        <v>1378</v>
      </c>
      <c r="C256" s="105" t="s">
        <v>548</v>
      </c>
      <c r="D256" s="100">
        <v>29</v>
      </c>
      <c r="E256" s="106" t="str">
        <f>VLOOKUP(H256,Cathi!$A$1:$B$23,2,0)</f>
        <v>14h00,19/09/19</v>
      </c>
      <c r="F256" s="100" t="s">
        <v>2280</v>
      </c>
      <c r="G256" s="104">
        <v>281</v>
      </c>
      <c r="H256" s="107">
        <v>10</v>
      </c>
      <c r="I256" s="97">
        <f>VLOOKUP(H256,Cathi!$A$1:$F$18,5,0)</f>
        <v>12</v>
      </c>
      <c r="J256" s="100"/>
      <c r="K256" s="97" t="str">
        <f t="shared" si="16"/>
        <v>405</v>
      </c>
      <c r="L256" s="97" t="str">
        <f t="shared" si="17"/>
        <v>A4</v>
      </c>
      <c r="M256" s="97" t="b">
        <f t="shared" si="19"/>
        <v>1</v>
      </c>
      <c r="N256" s="97" t="b">
        <f t="shared" si="15"/>
        <v>1</v>
      </c>
      <c r="O256" s="108">
        <v>12</v>
      </c>
    </row>
    <row r="257" spans="1:15" ht="15.75" customHeight="1">
      <c r="A257" s="100">
        <v>8</v>
      </c>
      <c r="B257" s="104">
        <v>28103</v>
      </c>
      <c r="C257" s="105" t="s">
        <v>555</v>
      </c>
      <c r="D257" s="100">
        <v>42</v>
      </c>
      <c r="E257" s="106" t="str">
        <f>VLOOKUP(H257,Cathi!$A$1:$B$23,2,0)</f>
        <v>07h30,21/09/19</v>
      </c>
      <c r="F257" s="100" t="s">
        <v>2552</v>
      </c>
      <c r="G257" s="104">
        <v>281</v>
      </c>
      <c r="H257" s="107">
        <v>6</v>
      </c>
      <c r="I257" s="97">
        <f>VLOOKUP(H257,Cathi!$A$1:$F$18,5,0)</f>
        <v>15</v>
      </c>
      <c r="J257" s="100"/>
      <c r="K257" s="97" t="str">
        <f t="shared" si="16"/>
        <v>410,411)</v>
      </c>
      <c r="L257" s="97" t="str">
        <f t="shared" si="17"/>
        <v>A4</v>
      </c>
      <c r="M257" s="97" t="b">
        <f t="shared" si="19"/>
        <v>1</v>
      </c>
      <c r="N257" s="97" t="b">
        <f t="shared" si="15"/>
        <v>1</v>
      </c>
      <c r="O257" s="108">
        <v>16</v>
      </c>
    </row>
    <row r="258" spans="1:15" ht="15.75" customHeight="1">
      <c r="A258" s="100">
        <v>9</v>
      </c>
      <c r="B258" s="104">
        <v>28114</v>
      </c>
      <c r="C258" s="105" t="s">
        <v>628</v>
      </c>
      <c r="D258" s="100">
        <v>15</v>
      </c>
      <c r="E258" s="106" t="str">
        <f>VLOOKUP(H258,Cathi!$A$1:$B$23,2,0)</f>
        <v>09h30,21/09/19</v>
      </c>
      <c r="F258" s="100" t="s">
        <v>2593</v>
      </c>
      <c r="G258" s="104">
        <v>281</v>
      </c>
      <c r="H258" s="107">
        <v>12</v>
      </c>
      <c r="I258" s="97">
        <f>VLOOKUP(H258,Cathi!$A$1:$F$18,5,0)</f>
        <v>16</v>
      </c>
      <c r="J258" s="100"/>
      <c r="K258" s="97" t="str">
        <f t="shared" si="16"/>
        <v>407</v>
      </c>
      <c r="L258" s="97" t="str">
        <f t="shared" si="17"/>
        <v>A4</v>
      </c>
      <c r="M258" s="97" t="b">
        <f t="shared" si="19"/>
        <v>1</v>
      </c>
      <c r="N258" s="97" t="b">
        <f t="shared" si="15"/>
        <v>1</v>
      </c>
      <c r="O258" s="108">
        <v>14</v>
      </c>
    </row>
    <row r="259" spans="1:15" ht="15.75" customHeight="1">
      <c r="A259" s="100">
        <v>10</v>
      </c>
      <c r="B259" s="104">
        <v>28215</v>
      </c>
      <c r="C259" s="105" t="s">
        <v>137</v>
      </c>
      <c r="D259" s="100">
        <v>89</v>
      </c>
      <c r="E259" s="106" t="str">
        <f>VLOOKUP(H259,Cathi!$A$1:$B$23,2,0)</f>
        <v>14h00,16/09/19</v>
      </c>
      <c r="F259" s="100" t="s">
        <v>2615</v>
      </c>
      <c r="G259" s="104">
        <v>282</v>
      </c>
      <c r="H259" s="107">
        <v>13</v>
      </c>
      <c r="I259" s="97">
        <f>VLOOKUP(H259,Cathi!$A$1:$F$18,5,0)</f>
        <v>3</v>
      </c>
      <c r="J259" s="100"/>
      <c r="K259" s="97" t="str">
        <f t="shared" si="16"/>
        <v>409-411)</v>
      </c>
      <c r="L259" s="97" t="str">
        <f t="shared" si="17"/>
        <v>C2</v>
      </c>
      <c r="M259" s="97" t="b">
        <f t="shared" si="19"/>
        <v>0</v>
      </c>
      <c r="N259" s="97" t="b">
        <f t="shared" si="15"/>
        <v>0</v>
      </c>
      <c r="O259" s="108">
        <v>15</v>
      </c>
    </row>
    <row r="260" spans="1:15" ht="15.75" customHeight="1">
      <c r="A260" s="100">
        <v>11</v>
      </c>
      <c r="B260" s="104">
        <v>28217</v>
      </c>
      <c r="C260" s="105" t="s">
        <v>603</v>
      </c>
      <c r="D260" s="100">
        <v>10</v>
      </c>
      <c r="E260" s="106" t="str">
        <f>VLOOKUP(H260,Cathi!$A$1:$B$23,2,0)</f>
        <v>14h00,16/09/19</v>
      </c>
      <c r="F260" s="100" t="s">
        <v>2277</v>
      </c>
      <c r="G260" s="104">
        <v>282</v>
      </c>
      <c r="H260" s="107">
        <v>13</v>
      </c>
      <c r="I260" s="97">
        <f>VLOOKUP(H260,Cathi!$A$1:$F$18,5,0)</f>
        <v>3</v>
      </c>
      <c r="J260" s="100"/>
      <c r="K260" s="97" t="str">
        <f t="shared" si="16"/>
        <v>702</v>
      </c>
      <c r="L260" s="97" t="str">
        <f t="shared" si="17"/>
        <v>C2</v>
      </c>
      <c r="M260" s="97" t="b">
        <f t="shared" si="19"/>
        <v>1</v>
      </c>
      <c r="N260" s="97" t="b">
        <f t="shared" si="15"/>
        <v>1</v>
      </c>
      <c r="O260" s="108">
        <v>15</v>
      </c>
    </row>
    <row r="261" spans="1:15" ht="15.75" customHeight="1">
      <c r="A261" s="100">
        <v>12</v>
      </c>
      <c r="B261" s="104">
        <v>28214</v>
      </c>
      <c r="C261" s="105" t="s">
        <v>137</v>
      </c>
      <c r="D261" s="100">
        <v>47</v>
      </c>
      <c r="E261" s="106" t="str">
        <f>VLOOKUP(H261,Cathi!$A$1:$B$23,2,0)</f>
        <v>09h30,17/09/19</v>
      </c>
      <c r="F261" s="100" t="s">
        <v>2586</v>
      </c>
      <c r="G261" s="104">
        <v>282</v>
      </c>
      <c r="H261" s="107">
        <v>14</v>
      </c>
      <c r="I261" s="97">
        <f>VLOOKUP(H261,Cathi!$A$1:$F$18,5,0)</f>
        <v>5</v>
      </c>
      <c r="J261" s="100"/>
      <c r="K261" s="97" t="str">
        <f t="shared" si="16"/>
        <v>411,412)</v>
      </c>
      <c r="L261" s="97" t="str">
        <f t="shared" si="17"/>
        <v>A4</v>
      </c>
      <c r="M261" s="97" t="b">
        <f t="shared" si="19"/>
        <v>1</v>
      </c>
      <c r="N261" s="97" t="b">
        <f t="shared" si="15"/>
        <v>0</v>
      </c>
      <c r="O261" s="108">
        <v>7</v>
      </c>
    </row>
    <row r="262" spans="1:15" ht="15.75" customHeight="1">
      <c r="A262" s="100">
        <v>13</v>
      </c>
      <c r="B262" s="104" t="s">
        <v>1248</v>
      </c>
      <c r="C262" s="105" t="s">
        <v>137</v>
      </c>
      <c r="D262" s="100">
        <v>24</v>
      </c>
      <c r="E262" s="106" t="str">
        <f>VLOOKUP(H262,Cathi!$A$1:$B$23,2,0)</f>
        <v>09h30,17/09/19</v>
      </c>
      <c r="F262" s="100" t="s">
        <v>2569</v>
      </c>
      <c r="G262" s="104">
        <v>282</v>
      </c>
      <c r="H262" s="107">
        <v>14</v>
      </c>
      <c r="I262" s="97">
        <f>VLOOKUP(H262,Cathi!$A$1:$F$18,5,0)</f>
        <v>5</v>
      </c>
      <c r="J262" s="100"/>
      <c r="K262" s="97" t="str">
        <f t="shared" si="16"/>
        <v>408</v>
      </c>
      <c r="L262" s="97" t="str">
        <f t="shared" si="17"/>
        <v>A4</v>
      </c>
      <c r="M262" s="97" t="b">
        <f t="shared" si="19"/>
        <v>1</v>
      </c>
      <c r="N262" s="97" t="b">
        <f t="shared" si="15"/>
        <v>1</v>
      </c>
      <c r="O262" s="108">
        <v>14</v>
      </c>
    </row>
    <row r="263" spans="1:15" ht="15.75" customHeight="1">
      <c r="A263" s="100">
        <v>14</v>
      </c>
      <c r="B263" s="104">
        <v>28219</v>
      </c>
      <c r="C263" s="105" t="s">
        <v>601</v>
      </c>
      <c r="D263" s="100">
        <v>24</v>
      </c>
      <c r="E263" s="106" t="str">
        <f>VLOOKUP(H263,Cathi!$A$1:$B$23,2,0)</f>
        <v>09h30,21/09/19</v>
      </c>
      <c r="F263" s="100" t="s">
        <v>2282</v>
      </c>
      <c r="G263" s="104">
        <v>282</v>
      </c>
      <c r="H263" s="107">
        <v>12</v>
      </c>
      <c r="I263" s="97">
        <f>VLOOKUP(H263,Cathi!$A$1:$F$18,5,0)</f>
        <v>16</v>
      </c>
      <c r="J263" s="100"/>
      <c r="K263" s="97" t="str">
        <f t="shared" si="16"/>
        <v>406</v>
      </c>
      <c r="L263" s="97" t="str">
        <f t="shared" si="17"/>
        <v>A4</v>
      </c>
      <c r="M263" s="97" t="b">
        <f t="shared" si="19"/>
        <v>1</v>
      </c>
      <c r="N263" s="97" t="b">
        <f t="shared" si="15"/>
        <v>1</v>
      </c>
      <c r="O263" s="108">
        <v>15</v>
      </c>
    </row>
    <row r="264" spans="1:15" ht="15.75" customHeight="1">
      <c r="A264" s="100">
        <v>15</v>
      </c>
      <c r="B264" s="104">
        <v>28305</v>
      </c>
      <c r="C264" s="105" t="s">
        <v>597</v>
      </c>
      <c r="D264" s="100">
        <v>17</v>
      </c>
      <c r="E264" s="106" t="str">
        <f>VLOOKUP(H264,Cathi!$A$1:$B$23,2,0)</f>
        <v>09h30,17/09/19</v>
      </c>
      <c r="F264" s="100" t="s">
        <v>2235</v>
      </c>
      <c r="G264" s="104">
        <v>283</v>
      </c>
      <c r="H264" s="107">
        <v>14</v>
      </c>
      <c r="I264" s="97">
        <f>VLOOKUP(H264,Cathi!$A$1:$F$18,5,0)</f>
        <v>5</v>
      </c>
      <c r="J264" s="100"/>
      <c r="K264" s="97" t="str">
        <f t="shared" si="16"/>
        <v>411</v>
      </c>
      <c r="L264" s="97" t="str">
        <f t="shared" si="17"/>
        <v>A4</v>
      </c>
      <c r="M264" s="97" t="b">
        <f t="shared" si="19"/>
        <v>0</v>
      </c>
      <c r="N264" s="97" t="b">
        <f aca="true" t="shared" si="20" ref="N264:N273">L264=L263</f>
        <v>1</v>
      </c>
      <c r="O264" s="108">
        <v>12</v>
      </c>
    </row>
    <row r="265" spans="1:15" ht="15.75" customHeight="1">
      <c r="A265" s="100">
        <v>16</v>
      </c>
      <c r="B265" s="104">
        <v>28307</v>
      </c>
      <c r="C265" s="105" t="s">
        <v>556</v>
      </c>
      <c r="D265" s="100">
        <v>55</v>
      </c>
      <c r="E265" s="106" t="str">
        <f>VLOOKUP(H265,Cathi!$A$1:$B$23,2,0)</f>
        <v>14h00,18/09/19</v>
      </c>
      <c r="F265" s="100" t="s">
        <v>2552</v>
      </c>
      <c r="G265" s="104">
        <v>283</v>
      </c>
      <c r="H265" s="107">
        <v>9</v>
      </c>
      <c r="I265" s="97">
        <f>VLOOKUP(H265,Cathi!$A$1:$F$18,5,0)</f>
        <v>9</v>
      </c>
      <c r="J265" s="100"/>
      <c r="K265" s="97" t="str">
        <f aca="true" t="shared" si="21" ref="K265:K273">IF(LEFT(F265,1)="(",MID(F265,2,8),LEFT(F265,3))</f>
        <v>410,411)</v>
      </c>
      <c r="L265" s="97" t="str">
        <f aca="true" t="shared" si="22" ref="L265:L273">RIGHT(F265,2)</f>
        <v>A4</v>
      </c>
      <c r="M265" s="97" t="b">
        <f t="shared" si="19"/>
        <v>1</v>
      </c>
      <c r="N265" s="97" t="b">
        <f t="shared" si="20"/>
        <v>1</v>
      </c>
      <c r="O265" s="108">
        <v>14</v>
      </c>
    </row>
    <row r="266" spans="1:15" ht="15.75" customHeight="1">
      <c r="A266" s="100">
        <v>17</v>
      </c>
      <c r="B266" s="104">
        <v>28301</v>
      </c>
      <c r="C266" s="105" t="s">
        <v>539</v>
      </c>
      <c r="D266" s="100">
        <v>41</v>
      </c>
      <c r="E266" s="106" t="str">
        <f>VLOOKUP(H266,Cathi!$A$1:$B$23,2,0)</f>
        <v>07h30,19/09/19</v>
      </c>
      <c r="F266" s="100" t="s">
        <v>2552</v>
      </c>
      <c r="G266" s="104">
        <v>283</v>
      </c>
      <c r="H266" s="107">
        <v>4</v>
      </c>
      <c r="I266" s="97">
        <f>VLOOKUP(H266,Cathi!$A$1:$F$18,5,0)</f>
        <v>10</v>
      </c>
      <c r="J266" s="100"/>
      <c r="K266" s="97" t="str">
        <f t="shared" si="21"/>
        <v>410,411)</v>
      </c>
      <c r="L266" s="97" t="str">
        <f t="shared" si="22"/>
        <v>A4</v>
      </c>
      <c r="M266" s="97" t="b">
        <f t="shared" si="19"/>
        <v>1</v>
      </c>
      <c r="N266" s="97" t="b">
        <f t="shared" si="20"/>
        <v>1</v>
      </c>
      <c r="O266" s="108">
        <v>16</v>
      </c>
    </row>
    <row r="267" spans="1:15" ht="15.75" customHeight="1">
      <c r="A267" s="100">
        <v>18</v>
      </c>
      <c r="B267" s="104" t="s">
        <v>1740</v>
      </c>
      <c r="C267" s="105" t="s">
        <v>539</v>
      </c>
      <c r="D267" s="100">
        <v>18</v>
      </c>
      <c r="E267" s="106" t="str">
        <f>VLOOKUP(H267,Cathi!$A$1:$B$23,2,0)</f>
        <v>07h30,19/09/19</v>
      </c>
      <c r="F267" s="100" t="s">
        <v>2610</v>
      </c>
      <c r="G267" s="104">
        <v>283</v>
      </c>
      <c r="H267" s="107">
        <v>4</v>
      </c>
      <c r="I267" s="97">
        <f>VLOOKUP(H267,Cathi!$A$1:$F$18,5,0)</f>
        <v>10</v>
      </c>
      <c r="J267" s="100"/>
      <c r="K267" s="97" t="str">
        <f t="shared" si="21"/>
        <v>409</v>
      </c>
      <c r="L267" s="97" t="str">
        <f t="shared" si="22"/>
        <v>A4</v>
      </c>
      <c r="M267" s="97" t="b">
        <f t="shared" si="19"/>
        <v>1</v>
      </c>
      <c r="N267" s="97" t="b">
        <f t="shared" si="20"/>
        <v>1</v>
      </c>
      <c r="O267" s="108">
        <v>16</v>
      </c>
    </row>
    <row r="268" spans="1:15" ht="15.75" customHeight="1">
      <c r="A268" s="100">
        <v>19</v>
      </c>
      <c r="B268" s="104">
        <v>28303</v>
      </c>
      <c r="C268" s="105" t="s">
        <v>633</v>
      </c>
      <c r="D268" s="100">
        <v>44</v>
      </c>
      <c r="E268" s="106" t="str">
        <f>VLOOKUP(H268,Cathi!$A$1:$B$23,2,0)</f>
        <v>07h30,20/09/19</v>
      </c>
      <c r="F268" s="100" t="s">
        <v>2552</v>
      </c>
      <c r="G268" s="104">
        <v>283</v>
      </c>
      <c r="H268" s="107">
        <v>5</v>
      </c>
      <c r="I268" s="97">
        <f>VLOOKUP(H268,Cathi!$A$1:$F$18,5,0)</f>
        <v>13</v>
      </c>
      <c r="J268" s="100"/>
      <c r="K268" s="97" t="str">
        <f t="shared" si="21"/>
        <v>410,411)</v>
      </c>
      <c r="L268" s="97" t="str">
        <f t="shared" si="22"/>
        <v>A4</v>
      </c>
      <c r="M268" s="97" t="b">
        <f t="shared" si="19"/>
        <v>1</v>
      </c>
      <c r="N268" s="97" t="b">
        <f t="shared" si="20"/>
        <v>1</v>
      </c>
      <c r="O268" s="108">
        <v>14</v>
      </c>
    </row>
    <row r="269" spans="1:15" ht="15.75" customHeight="1">
      <c r="A269" s="100">
        <v>20</v>
      </c>
      <c r="B269" s="104" t="s">
        <v>1447</v>
      </c>
      <c r="C269" s="105" t="s">
        <v>538</v>
      </c>
      <c r="D269" s="100">
        <v>19</v>
      </c>
      <c r="E269" s="106" t="str">
        <f>VLOOKUP(H269,Cathi!$A$1:$B$23,2,0)</f>
        <v>14h00,20/09/19</v>
      </c>
      <c r="F269" s="100" t="s">
        <v>2227</v>
      </c>
      <c r="G269" s="104">
        <v>283</v>
      </c>
      <c r="H269" s="107">
        <v>11</v>
      </c>
      <c r="I269" s="97">
        <f>VLOOKUP(H269,Cathi!$A$1:$F$18,5,0)</f>
        <v>14</v>
      </c>
      <c r="J269" s="100"/>
      <c r="K269" s="97" t="str">
        <f t="shared" si="21"/>
        <v>410</v>
      </c>
      <c r="L269" s="97" t="str">
        <f t="shared" si="22"/>
        <v>A4</v>
      </c>
      <c r="M269" s="97" t="b">
        <f t="shared" si="19"/>
        <v>1</v>
      </c>
      <c r="N269" s="97" t="b">
        <f t="shared" si="20"/>
        <v>1</v>
      </c>
      <c r="O269" s="108">
        <v>14</v>
      </c>
    </row>
    <row r="270" spans="1:14" ht="15.75" customHeight="1">
      <c r="A270" s="100"/>
      <c r="B270" s="101" t="s">
        <v>2567</v>
      </c>
      <c r="C270" s="102"/>
      <c r="D270" s="98"/>
      <c r="E270" s="98"/>
      <c r="F270" s="98"/>
      <c r="G270" s="98">
        <v>290</v>
      </c>
      <c r="H270" s="102"/>
      <c r="I270" s="97" t="e">
        <f>VLOOKUP(H270,Cathi!$A$1:$F$18,5,0)</f>
        <v>#N/A</v>
      </c>
      <c r="J270" s="100"/>
      <c r="K270" s="97">
        <f t="shared" si="21"/>
      </c>
      <c r="L270" s="97">
        <f t="shared" si="22"/>
      </c>
      <c r="M270" s="97" t="b">
        <f t="shared" si="19"/>
        <v>0</v>
      </c>
      <c r="N270" s="97" t="b">
        <f t="shared" si="20"/>
        <v>0</v>
      </c>
    </row>
    <row r="271" spans="1:15" ht="15.75" customHeight="1">
      <c r="A271" s="100">
        <v>1</v>
      </c>
      <c r="B271" s="104" t="s">
        <v>1253</v>
      </c>
      <c r="C271" s="105" t="s">
        <v>1254</v>
      </c>
      <c r="D271" s="100">
        <v>23</v>
      </c>
      <c r="E271" s="106" t="str">
        <f>VLOOKUP(H271,Cathi!$A$1:$B$23,2,0)</f>
        <v>14h00,18/09/19</v>
      </c>
      <c r="F271" s="100" t="s">
        <v>2274</v>
      </c>
      <c r="G271" s="104">
        <v>291</v>
      </c>
      <c r="H271" s="107">
        <v>9</v>
      </c>
      <c r="I271" s="97">
        <f>VLOOKUP(H271,Cathi!$A$1:$F$18,5,0)</f>
        <v>9</v>
      </c>
      <c r="J271" s="100"/>
      <c r="K271" s="97" t="str">
        <f t="shared" si="21"/>
        <v>605</v>
      </c>
      <c r="L271" s="97" t="str">
        <f t="shared" si="22"/>
        <v>C2</v>
      </c>
      <c r="M271" s="97" t="b">
        <f t="shared" si="19"/>
        <v>0</v>
      </c>
      <c r="N271" s="97" t="b">
        <f t="shared" si="20"/>
        <v>0</v>
      </c>
      <c r="O271" s="108">
        <v>12</v>
      </c>
    </row>
    <row r="272" spans="1:15" ht="15.75" customHeight="1">
      <c r="A272" s="100">
        <v>2</v>
      </c>
      <c r="B272" s="104">
        <v>29102</v>
      </c>
      <c r="C272" s="105" t="s">
        <v>1254</v>
      </c>
      <c r="D272" s="100">
        <v>84</v>
      </c>
      <c r="E272" s="106" t="str">
        <f>VLOOKUP(H272,Cathi!$A$1:$B$23,2,0)</f>
        <v>14h00,18/09/19</v>
      </c>
      <c r="F272" s="100" t="s">
        <v>2551</v>
      </c>
      <c r="G272" s="104">
        <v>291</v>
      </c>
      <c r="H272" s="107">
        <v>9</v>
      </c>
      <c r="I272" s="97">
        <f>VLOOKUP(H272,Cathi!$A$1:$F$18,5,0)</f>
        <v>9</v>
      </c>
      <c r="J272" s="100"/>
      <c r="K272" s="97" t="str">
        <f t="shared" si="21"/>
        <v>601-603)</v>
      </c>
      <c r="L272" s="97" t="str">
        <f t="shared" si="22"/>
        <v>C2</v>
      </c>
      <c r="M272" s="97" t="b">
        <f t="shared" si="19"/>
        <v>1</v>
      </c>
      <c r="N272" s="97" t="b">
        <f t="shared" si="20"/>
        <v>1</v>
      </c>
      <c r="O272" s="108">
        <v>13</v>
      </c>
    </row>
    <row r="273" spans="1:15" ht="15.75" customHeight="1">
      <c r="A273" s="100">
        <v>3</v>
      </c>
      <c r="B273" s="104">
        <v>29101</v>
      </c>
      <c r="C273" s="105" t="s">
        <v>1065</v>
      </c>
      <c r="D273" s="100">
        <v>220</v>
      </c>
      <c r="E273" s="106" t="str">
        <f>VLOOKUP(H273,Cathi!$A$1:$B$23,2,0)</f>
        <v>07h30,19/09/19</v>
      </c>
      <c r="F273" s="100" t="s">
        <v>2232</v>
      </c>
      <c r="G273" s="104">
        <v>291</v>
      </c>
      <c r="H273" s="107">
        <v>4</v>
      </c>
      <c r="I273" s="97">
        <f>VLOOKUP(H273,Cathi!$A$1:$F$18,5,0)</f>
        <v>10</v>
      </c>
      <c r="J273" s="100"/>
      <c r="K273" s="97" t="str">
        <f t="shared" si="21"/>
        <v>Tầng 5-7</v>
      </c>
      <c r="L273" s="97" t="str">
        <f t="shared" si="22"/>
        <v>C2</v>
      </c>
      <c r="M273" s="97" t="b">
        <f t="shared" si="19"/>
        <v>1</v>
      </c>
      <c r="N273" s="97" t="b">
        <f t="shared" si="20"/>
        <v>1</v>
      </c>
      <c r="O273" s="108">
        <v>15</v>
      </c>
    </row>
  </sheetData>
  <sheetProtection/>
  <autoFilter ref="A7:N273">
    <sortState ref="A8:N273">
      <sortCondition descending="1" sortBy="value" ref="B8:B273"/>
    </sortState>
  </autoFilter>
  <mergeCells count="8">
    <mergeCell ref="A4:J4"/>
    <mergeCell ref="A5:F5"/>
    <mergeCell ref="A1:C1"/>
    <mergeCell ref="A2:C2"/>
    <mergeCell ref="A3:C3"/>
    <mergeCell ref="D1:J1"/>
    <mergeCell ref="D2:J2"/>
    <mergeCell ref="D3:J3"/>
  </mergeCells>
  <printOptions/>
  <pageMargins left="0.5905511811023623" right="0.1968503937007874" top="0.4724409448818898" bottom="0.4724409448818898" header="0.31496062992125984" footer="0.31496062992125984"/>
  <pageSetup horizontalDpi="600" verticalDpi="600" orientation="portrait" paperSize="9" r:id="rId2"/>
  <headerFooter>
    <oddFooter>&amp;C&amp;"Times New Roman,Regular"Trang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55"/>
  <sheetViews>
    <sheetView zoomScalePageLayoutView="0" workbookViewId="0" topLeftCell="A1932">
      <selection activeCell="A1957" sqref="A1957"/>
    </sheetView>
  </sheetViews>
  <sheetFormatPr defaultColWidth="9.140625" defaultRowHeight="15"/>
  <cols>
    <col min="1" max="1" width="15.140625" style="36" customWidth="1"/>
    <col min="2" max="2" width="60.57421875" style="36" customWidth="1"/>
  </cols>
  <sheetData>
    <row r="1" spans="1:2" ht="15">
      <c r="A1" s="35" t="s">
        <v>1810</v>
      </c>
      <c r="B1" s="35" t="s">
        <v>1811</v>
      </c>
    </row>
    <row r="2" spans="1:2" ht="15">
      <c r="A2" s="44">
        <v>24401</v>
      </c>
      <c r="B2" s="41" t="s">
        <v>101</v>
      </c>
    </row>
    <row r="3" spans="1:2" ht="15">
      <c r="A3" s="45">
        <v>24402</v>
      </c>
      <c r="B3" s="43" t="s">
        <v>102</v>
      </c>
    </row>
    <row r="4" spans="1:2" ht="15">
      <c r="A4" s="44">
        <v>24403</v>
      </c>
      <c r="B4" s="41" t="s">
        <v>103</v>
      </c>
    </row>
    <row r="5" spans="1:2" ht="15">
      <c r="A5" s="45">
        <v>24404</v>
      </c>
      <c r="B5" s="43" t="s">
        <v>104</v>
      </c>
    </row>
    <row r="6" spans="1:2" ht="15">
      <c r="A6" s="44">
        <v>27504</v>
      </c>
      <c r="B6" s="41" t="s">
        <v>105</v>
      </c>
    </row>
    <row r="7" spans="1:2" ht="15">
      <c r="A7" s="45">
        <v>27506</v>
      </c>
      <c r="B7" s="43" t="s">
        <v>106</v>
      </c>
    </row>
    <row r="8" spans="1:2" ht="15">
      <c r="A8" s="44">
        <v>27505</v>
      </c>
      <c r="B8" s="41" t="s">
        <v>107</v>
      </c>
    </row>
    <row r="9" spans="1:2" ht="15">
      <c r="A9" s="45">
        <v>27501</v>
      </c>
      <c r="B9" s="43" t="s">
        <v>108</v>
      </c>
    </row>
    <row r="10" spans="1:2" ht="15">
      <c r="A10" s="44">
        <v>17212</v>
      </c>
      <c r="B10" s="41" t="s">
        <v>109</v>
      </c>
    </row>
    <row r="11" spans="1:2" ht="15">
      <c r="A11" s="45">
        <v>17304</v>
      </c>
      <c r="B11" s="43" t="s">
        <v>110</v>
      </c>
    </row>
    <row r="12" spans="1:2" ht="15">
      <c r="A12" s="44">
        <v>17207</v>
      </c>
      <c r="B12" s="41" t="s">
        <v>111</v>
      </c>
    </row>
    <row r="13" spans="1:2" ht="15">
      <c r="A13" s="45">
        <v>17401</v>
      </c>
      <c r="B13" s="43" t="s">
        <v>112</v>
      </c>
    </row>
    <row r="14" spans="1:2" ht="15">
      <c r="A14" s="44">
        <v>17211</v>
      </c>
      <c r="B14" s="41" t="s">
        <v>113</v>
      </c>
    </row>
    <row r="15" spans="1:2" ht="15">
      <c r="A15" s="45">
        <v>17308</v>
      </c>
      <c r="B15" s="43" t="s">
        <v>114</v>
      </c>
    </row>
    <row r="16" spans="1:2" ht="15">
      <c r="A16" s="44">
        <v>17402</v>
      </c>
      <c r="B16" s="41" t="s">
        <v>115</v>
      </c>
    </row>
    <row r="17" spans="1:2" ht="15">
      <c r="A17" s="42" t="s">
        <v>116</v>
      </c>
      <c r="B17" s="43" t="s">
        <v>117</v>
      </c>
    </row>
    <row r="18" spans="1:2" ht="15">
      <c r="A18" s="40" t="s">
        <v>118</v>
      </c>
      <c r="B18" s="41" t="s">
        <v>119</v>
      </c>
    </row>
    <row r="19" spans="1:2" ht="15">
      <c r="A19" s="45">
        <v>17301</v>
      </c>
      <c r="B19" s="43" t="s">
        <v>120</v>
      </c>
    </row>
    <row r="20" spans="1:2" ht="15">
      <c r="A20" s="44">
        <v>17210</v>
      </c>
      <c r="B20" s="41" t="s">
        <v>121</v>
      </c>
    </row>
    <row r="21" spans="1:2" ht="15">
      <c r="A21" s="45">
        <v>17507</v>
      </c>
      <c r="B21" s="43" t="s">
        <v>122</v>
      </c>
    </row>
    <row r="22" spans="1:2" ht="15">
      <c r="A22" s="44">
        <v>17214</v>
      </c>
      <c r="B22" s="41" t="s">
        <v>123</v>
      </c>
    </row>
    <row r="23" spans="1:2" ht="15">
      <c r="A23" s="45">
        <v>17506</v>
      </c>
      <c r="B23" s="43" t="s">
        <v>124</v>
      </c>
    </row>
    <row r="24" spans="1:2" ht="15">
      <c r="A24" s="44">
        <v>17303</v>
      </c>
      <c r="B24" s="41" t="s">
        <v>125</v>
      </c>
    </row>
    <row r="25" spans="1:2" ht="15">
      <c r="A25" s="45">
        <v>17404</v>
      </c>
      <c r="B25" s="43" t="s">
        <v>126</v>
      </c>
    </row>
    <row r="26" spans="1:2" ht="15">
      <c r="A26" s="44">
        <v>17403</v>
      </c>
      <c r="B26" s="41" t="s">
        <v>127</v>
      </c>
    </row>
    <row r="27" spans="1:2" ht="15">
      <c r="A27" s="45">
        <v>17215</v>
      </c>
      <c r="B27" s="43" t="s">
        <v>128</v>
      </c>
    </row>
    <row r="28" spans="1:2" ht="15">
      <c r="A28" s="44">
        <v>17505</v>
      </c>
      <c r="B28" s="41" t="s">
        <v>129</v>
      </c>
    </row>
    <row r="29" spans="1:2" ht="15">
      <c r="A29" s="45">
        <v>17405</v>
      </c>
      <c r="B29" s="43" t="s">
        <v>130</v>
      </c>
    </row>
    <row r="30" spans="1:2" ht="15">
      <c r="A30" s="44">
        <v>13256</v>
      </c>
      <c r="B30" s="41" t="s">
        <v>131</v>
      </c>
    </row>
    <row r="31" spans="1:2" ht="15">
      <c r="A31" s="45">
        <v>17209</v>
      </c>
      <c r="B31" s="43" t="s">
        <v>132</v>
      </c>
    </row>
    <row r="32" spans="1:2" ht="15">
      <c r="A32" s="44">
        <v>13257</v>
      </c>
      <c r="B32" s="41" t="s">
        <v>133</v>
      </c>
    </row>
    <row r="33" spans="1:2" ht="15">
      <c r="A33" s="45">
        <v>17204</v>
      </c>
      <c r="B33" s="43" t="s">
        <v>134</v>
      </c>
    </row>
    <row r="34" spans="1:2" ht="15">
      <c r="A34" s="44">
        <v>17201</v>
      </c>
      <c r="B34" s="41" t="s">
        <v>135</v>
      </c>
    </row>
    <row r="35" spans="1:2" ht="15">
      <c r="A35" s="45">
        <v>17208</v>
      </c>
      <c r="B35" s="43" t="s">
        <v>136</v>
      </c>
    </row>
    <row r="36" spans="1:2" ht="15">
      <c r="A36" s="44">
        <v>28202</v>
      </c>
      <c r="B36" s="41" t="s">
        <v>137</v>
      </c>
    </row>
    <row r="37" spans="1:2" ht="15">
      <c r="A37" s="45">
        <v>17202</v>
      </c>
      <c r="B37" s="43" t="s">
        <v>138</v>
      </c>
    </row>
    <row r="38" spans="1:2" ht="15">
      <c r="A38" s="44">
        <v>17203</v>
      </c>
      <c r="B38" s="41" t="s">
        <v>139</v>
      </c>
    </row>
    <row r="39" spans="1:2" ht="15">
      <c r="A39" s="45">
        <v>19301</v>
      </c>
      <c r="B39" s="43" t="s">
        <v>140</v>
      </c>
    </row>
    <row r="40" spans="1:2" ht="15">
      <c r="A40" s="44">
        <v>19101</v>
      </c>
      <c r="B40" s="41" t="s">
        <v>141</v>
      </c>
    </row>
    <row r="41" spans="1:2" ht="15">
      <c r="A41" s="45">
        <v>19201</v>
      </c>
      <c r="B41" s="43" t="s">
        <v>142</v>
      </c>
    </row>
    <row r="42" spans="1:2" ht="15">
      <c r="A42" s="40" t="s">
        <v>143</v>
      </c>
      <c r="B42" s="41" t="s">
        <v>144</v>
      </c>
    </row>
    <row r="43" spans="1:2" ht="15">
      <c r="A43" s="42" t="s">
        <v>145</v>
      </c>
      <c r="B43" s="43" t="s">
        <v>146</v>
      </c>
    </row>
    <row r="44" spans="1:2" ht="15">
      <c r="A44" s="40" t="s">
        <v>147</v>
      </c>
      <c r="B44" s="41" t="s">
        <v>148</v>
      </c>
    </row>
    <row r="45" spans="1:2" ht="15">
      <c r="A45" s="42" t="s">
        <v>149</v>
      </c>
      <c r="B45" s="43" t="s">
        <v>150</v>
      </c>
    </row>
    <row r="46" spans="1:2" ht="15">
      <c r="A46" s="44">
        <v>17413</v>
      </c>
      <c r="B46" s="41" t="s">
        <v>151</v>
      </c>
    </row>
    <row r="47" spans="1:2" ht="15">
      <c r="A47" s="45">
        <v>17901</v>
      </c>
      <c r="B47" s="43" t="s">
        <v>152</v>
      </c>
    </row>
    <row r="48" spans="1:2" ht="15">
      <c r="A48" s="44">
        <v>17315</v>
      </c>
      <c r="B48" s="41" t="s">
        <v>153</v>
      </c>
    </row>
    <row r="49" spans="1:2" ht="15">
      <c r="A49" s="45">
        <v>18101</v>
      </c>
      <c r="B49" s="43" t="s">
        <v>154</v>
      </c>
    </row>
    <row r="50" spans="1:2" ht="15">
      <c r="A50" s="40" t="s">
        <v>155</v>
      </c>
      <c r="B50" s="41" t="s">
        <v>156</v>
      </c>
    </row>
    <row r="51" spans="1:2" ht="15">
      <c r="A51" s="45">
        <v>18103</v>
      </c>
      <c r="B51" s="43" t="s">
        <v>157</v>
      </c>
    </row>
    <row r="52" spans="1:2" ht="15">
      <c r="A52" s="44">
        <v>18201</v>
      </c>
      <c r="B52" s="41" t="s">
        <v>158</v>
      </c>
    </row>
    <row r="53" spans="1:2" ht="15">
      <c r="A53" s="45">
        <v>18202</v>
      </c>
      <c r="B53" s="43" t="s">
        <v>159</v>
      </c>
    </row>
    <row r="54" spans="1:2" ht="15">
      <c r="A54" s="44">
        <v>17410</v>
      </c>
      <c r="B54" s="41" t="s">
        <v>160</v>
      </c>
    </row>
    <row r="55" spans="1:2" ht="15">
      <c r="A55" s="45">
        <v>17406</v>
      </c>
      <c r="B55" s="43" t="s">
        <v>161</v>
      </c>
    </row>
    <row r="56" spans="1:2" ht="15">
      <c r="A56" s="44">
        <v>17213</v>
      </c>
      <c r="B56" s="41" t="s">
        <v>162</v>
      </c>
    </row>
    <row r="57" spans="1:2" ht="15">
      <c r="A57" s="45">
        <v>17512</v>
      </c>
      <c r="B57" s="43" t="s">
        <v>163</v>
      </c>
    </row>
    <row r="58" spans="1:2" ht="15">
      <c r="A58" s="44">
        <v>17510</v>
      </c>
      <c r="B58" s="41" t="s">
        <v>164</v>
      </c>
    </row>
    <row r="59" spans="1:2" ht="15">
      <c r="A59" s="45">
        <v>17409</v>
      </c>
      <c r="B59" s="43" t="s">
        <v>165</v>
      </c>
    </row>
    <row r="60" spans="1:2" ht="15">
      <c r="A60" s="44">
        <v>17412</v>
      </c>
      <c r="B60" s="41" t="s">
        <v>166</v>
      </c>
    </row>
    <row r="61" spans="1:2" ht="15">
      <c r="A61" s="45">
        <v>17311</v>
      </c>
      <c r="B61" s="43" t="s">
        <v>167</v>
      </c>
    </row>
    <row r="62" spans="1:2" ht="15">
      <c r="A62" s="44">
        <v>17411</v>
      </c>
      <c r="B62" s="41" t="s">
        <v>168</v>
      </c>
    </row>
    <row r="63" spans="1:2" ht="15">
      <c r="A63" s="45">
        <v>17314</v>
      </c>
      <c r="B63" s="43" t="s">
        <v>169</v>
      </c>
    </row>
    <row r="64" spans="1:2" ht="15">
      <c r="A64" s="44">
        <v>17407</v>
      </c>
      <c r="B64" s="41" t="s">
        <v>170</v>
      </c>
    </row>
    <row r="65" spans="1:2" ht="15">
      <c r="A65" s="45">
        <v>17408</v>
      </c>
      <c r="B65" s="43" t="s">
        <v>171</v>
      </c>
    </row>
    <row r="66" spans="1:2" ht="15">
      <c r="A66" s="44">
        <v>17513</v>
      </c>
      <c r="B66" s="41" t="s">
        <v>172</v>
      </c>
    </row>
    <row r="67" spans="1:2" ht="15">
      <c r="A67" s="45">
        <v>17509</v>
      </c>
      <c r="B67" s="43" t="s">
        <v>173</v>
      </c>
    </row>
    <row r="68" spans="1:2" ht="15">
      <c r="A68" s="40" t="s">
        <v>39</v>
      </c>
      <c r="B68" s="41" t="s">
        <v>174</v>
      </c>
    </row>
    <row r="69" spans="1:2" ht="15">
      <c r="A69" s="42" t="s">
        <v>33</v>
      </c>
      <c r="B69" s="43" t="s">
        <v>175</v>
      </c>
    </row>
    <row r="70" spans="1:2" ht="15">
      <c r="A70" s="44">
        <v>16410</v>
      </c>
      <c r="B70" s="41" t="s">
        <v>176</v>
      </c>
    </row>
    <row r="71" spans="1:2" ht="15">
      <c r="A71" s="42" t="s">
        <v>84</v>
      </c>
      <c r="B71" s="43" t="s">
        <v>177</v>
      </c>
    </row>
    <row r="72" spans="1:2" ht="15">
      <c r="A72" s="44">
        <v>16431</v>
      </c>
      <c r="B72" s="41" t="s">
        <v>178</v>
      </c>
    </row>
    <row r="73" spans="1:2" ht="15">
      <c r="A73" s="42" t="s">
        <v>80</v>
      </c>
      <c r="B73" s="43" t="s">
        <v>179</v>
      </c>
    </row>
    <row r="74" spans="1:2" ht="15">
      <c r="A74" s="40" t="s">
        <v>180</v>
      </c>
      <c r="B74" s="41" t="s">
        <v>181</v>
      </c>
    </row>
    <row r="75" spans="1:2" ht="15">
      <c r="A75" s="42" t="s">
        <v>182</v>
      </c>
      <c r="B75" s="43" t="s">
        <v>183</v>
      </c>
    </row>
    <row r="76" spans="1:2" ht="15">
      <c r="A76" s="44">
        <v>16121</v>
      </c>
      <c r="B76" s="41" t="s">
        <v>184</v>
      </c>
    </row>
    <row r="77" spans="1:2" ht="15">
      <c r="A77" s="45">
        <v>16307</v>
      </c>
      <c r="B77" s="43" t="s">
        <v>185</v>
      </c>
    </row>
    <row r="78" spans="1:2" ht="15">
      <c r="A78" s="40" t="s">
        <v>186</v>
      </c>
      <c r="B78" s="41" t="s">
        <v>187</v>
      </c>
    </row>
    <row r="79" spans="1:2" ht="15">
      <c r="A79" s="45">
        <v>16111</v>
      </c>
      <c r="B79" s="43" t="s">
        <v>188</v>
      </c>
    </row>
    <row r="80" spans="1:2" ht="15">
      <c r="A80" s="40" t="s">
        <v>189</v>
      </c>
      <c r="B80" s="41" t="s">
        <v>190</v>
      </c>
    </row>
    <row r="81" spans="1:2" ht="15">
      <c r="A81" s="42" t="s">
        <v>82</v>
      </c>
      <c r="B81" s="43" t="s">
        <v>191</v>
      </c>
    </row>
    <row r="82" spans="1:2" ht="15">
      <c r="A82" s="44">
        <v>16113</v>
      </c>
      <c r="B82" s="41" t="s">
        <v>192</v>
      </c>
    </row>
    <row r="83" spans="1:2" ht="15">
      <c r="A83" s="42" t="s">
        <v>193</v>
      </c>
      <c r="B83" s="43" t="s">
        <v>194</v>
      </c>
    </row>
    <row r="84" spans="1:2" ht="15">
      <c r="A84" s="44">
        <v>16430</v>
      </c>
      <c r="B84" s="41" t="s">
        <v>195</v>
      </c>
    </row>
    <row r="85" spans="1:2" ht="15">
      <c r="A85" s="45">
        <v>16117</v>
      </c>
      <c r="B85" s="43" t="s">
        <v>196</v>
      </c>
    </row>
    <row r="86" spans="1:2" ht="15">
      <c r="A86" s="40" t="s">
        <v>197</v>
      </c>
      <c r="B86" s="41" t="s">
        <v>198</v>
      </c>
    </row>
    <row r="87" spans="1:2" ht="15">
      <c r="A87" s="42" t="s">
        <v>199</v>
      </c>
      <c r="B87" s="43" t="s">
        <v>200</v>
      </c>
    </row>
    <row r="88" spans="1:2" ht="15">
      <c r="A88" s="40" t="s">
        <v>201</v>
      </c>
      <c r="B88" s="41" t="s">
        <v>202</v>
      </c>
    </row>
    <row r="89" spans="1:2" ht="15">
      <c r="A89" s="45">
        <v>16122</v>
      </c>
      <c r="B89" s="43" t="s">
        <v>203</v>
      </c>
    </row>
    <row r="90" spans="1:2" ht="15">
      <c r="A90" s="40" t="s">
        <v>35</v>
      </c>
      <c r="B90" s="41" t="s">
        <v>204</v>
      </c>
    </row>
    <row r="91" spans="1:2" ht="15">
      <c r="A91" s="42" t="s">
        <v>205</v>
      </c>
      <c r="B91" s="43" t="s">
        <v>206</v>
      </c>
    </row>
    <row r="92" spans="1:2" ht="15">
      <c r="A92" s="40" t="s">
        <v>207</v>
      </c>
      <c r="B92" s="41" t="s">
        <v>208</v>
      </c>
    </row>
    <row r="93" spans="1:2" ht="15">
      <c r="A93" s="42" t="s">
        <v>209</v>
      </c>
      <c r="B93" s="43" t="s">
        <v>210</v>
      </c>
    </row>
    <row r="94" spans="1:2" ht="15">
      <c r="A94" s="44">
        <v>16401</v>
      </c>
      <c r="B94" s="41" t="s">
        <v>211</v>
      </c>
    </row>
    <row r="95" spans="1:2" ht="15">
      <c r="A95" s="45">
        <v>13171</v>
      </c>
      <c r="B95" s="43" t="s">
        <v>212</v>
      </c>
    </row>
    <row r="96" spans="1:2" ht="15">
      <c r="A96" s="44">
        <v>16305</v>
      </c>
      <c r="B96" s="41" t="s">
        <v>213</v>
      </c>
    </row>
    <row r="97" spans="1:2" ht="15">
      <c r="A97" s="42" t="s">
        <v>214</v>
      </c>
      <c r="B97" s="43" t="s">
        <v>215</v>
      </c>
    </row>
    <row r="98" spans="1:2" ht="15">
      <c r="A98" s="40" t="s">
        <v>34</v>
      </c>
      <c r="B98" s="41" t="s">
        <v>160</v>
      </c>
    </row>
    <row r="99" spans="1:2" ht="15">
      <c r="A99" s="45">
        <v>16409</v>
      </c>
      <c r="B99" s="43" t="s">
        <v>216</v>
      </c>
    </row>
    <row r="100" spans="1:2" ht="15">
      <c r="A100" s="44">
        <v>16310</v>
      </c>
      <c r="B100" s="41" t="s">
        <v>217</v>
      </c>
    </row>
    <row r="101" spans="1:2" ht="15">
      <c r="A101" s="42" t="s">
        <v>218</v>
      </c>
      <c r="B101" s="43" t="s">
        <v>219</v>
      </c>
    </row>
    <row r="102" spans="1:2" ht="15">
      <c r="A102" s="44">
        <v>16104</v>
      </c>
      <c r="B102" s="41" t="s">
        <v>220</v>
      </c>
    </row>
    <row r="103" spans="1:2" ht="15">
      <c r="A103" s="42" t="s">
        <v>221</v>
      </c>
      <c r="B103" s="43" t="s">
        <v>222</v>
      </c>
    </row>
    <row r="104" spans="1:2" ht="15">
      <c r="A104" s="44">
        <v>12105</v>
      </c>
      <c r="B104" s="41" t="s">
        <v>223</v>
      </c>
    </row>
    <row r="105" spans="1:2" ht="15">
      <c r="A105" s="42" t="s">
        <v>224</v>
      </c>
      <c r="B105" s="43" t="s">
        <v>225</v>
      </c>
    </row>
    <row r="106" spans="1:2" ht="15">
      <c r="A106" s="44">
        <v>11104</v>
      </c>
      <c r="B106" s="41" t="s">
        <v>226</v>
      </c>
    </row>
    <row r="107" spans="1:2" ht="15">
      <c r="A107" s="45">
        <v>16101</v>
      </c>
      <c r="B107" s="43" t="s">
        <v>227</v>
      </c>
    </row>
    <row r="108" spans="1:2" ht="15">
      <c r="A108" s="44">
        <v>16108</v>
      </c>
      <c r="B108" s="41" t="s">
        <v>228</v>
      </c>
    </row>
    <row r="109" spans="1:2" ht="15">
      <c r="A109" s="45">
        <v>16403</v>
      </c>
      <c r="B109" s="43" t="s">
        <v>229</v>
      </c>
    </row>
    <row r="110" spans="1:2" ht="15">
      <c r="A110" s="40" t="s">
        <v>230</v>
      </c>
      <c r="B110" s="41" t="s">
        <v>231</v>
      </c>
    </row>
    <row r="111" spans="1:2" ht="15">
      <c r="A111" s="42" t="s">
        <v>232</v>
      </c>
      <c r="B111" s="43" t="s">
        <v>233</v>
      </c>
    </row>
    <row r="112" spans="1:2" ht="15">
      <c r="A112" s="44">
        <v>20103</v>
      </c>
      <c r="B112" s="41" t="s">
        <v>234</v>
      </c>
    </row>
    <row r="113" spans="1:2" ht="15">
      <c r="A113" s="45">
        <v>16312</v>
      </c>
      <c r="B113" s="43" t="s">
        <v>235</v>
      </c>
    </row>
    <row r="114" spans="1:2" ht="15">
      <c r="A114" s="44">
        <v>16125</v>
      </c>
      <c r="B114" s="41" t="s">
        <v>236</v>
      </c>
    </row>
    <row r="115" spans="1:2" ht="15">
      <c r="A115" s="45">
        <v>16120</v>
      </c>
      <c r="B115" s="43" t="s">
        <v>237</v>
      </c>
    </row>
    <row r="116" spans="1:2" ht="15">
      <c r="A116" s="44">
        <v>16124</v>
      </c>
      <c r="B116" s="41" t="s">
        <v>238</v>
      </c>
    </row>
    <row r="117" spans="1:2" ht="15">
      <c r="A117" s="42" t="s">
        <v>239</v>
      </c>
      <c r="B117" s="43" t="s">
        <v>240</v>
      </c>
    </row>
    <row r="118" spans="1:2" ht="15">
      <c r="A118" s="44">
        <v>18301</v>
      </c>
      <c r="B118" s="41" t="s">
        <v>241</v>
      </c>
    </row>
    <row r="119" spans="1:2" ht="15">
      <c r="A119" s="45">
        <v>26201</v>
      </c>
      <c r="B119" s="43" t="s">
        <v>1589</v>
      </c>
    </row>
    <row r="120" spans="1:2" ht="15">
      <c r="A120" s="40" t="s">
        <v>242</v>
      </c>
      <c r="B120" s="41" t="s">
        <v>243</v>
      </c>
    </row>
    <row r="121" spans="1:2" ht="15">
      <c r="A121" s="45">
        <v>17101</v>
      </c>
      <c r="B121" s="43" t="s">
        <v>244</v>
      </c>
    </row>
    <row r="122" spans="1:2" ht="15">
      <c r="A122" s="44">
        <v>18302</v>
      </c>
      <c r="B122" s="41" t="s">
        <v>245</v>
      </c>
    </row>
    <row r="123" spans="1:2" ht="15">
      <c r="A123" s="45">
        <v>18111</v>
      </c>
      <c r="B123" s="43" t="s">
        <v>246</v>
      </c>
    </row>
    <row r="124" spans="1:2" ht="15">
      <c r="A124" s="44">
        <v>16416</v>
      </c>
      <c r="B124" s="41" t="s">
        <v>247</v>
      </c>
    </row>
    <row r="125" spans="1:2" ht="15">
      <c r="A125" s="42" t="s">
        <v>88</v>
      </c>
      <c r="B125" s="43" t="s">
        <v>248</v>
      </c>
    </row>
    <row r="126" spans="1:2" ht="15">
      <c r="A126" s="44">
        <v>16422</v>
      </c>
      <c r="B126" s="41" t="s">
        <v>249</v>
      </c>
    </row>
    <row r="127" spans="1:2" ht="15">
      <c r="A127" s="45">
        <v>16432</v>
      </c>
      <c r="B127" s="43" t="s">
        <v>250</v>
      </c>
    </row>
    <row r="128" spans="1:2" ht="15">
      <c r="A128" s="40" t="s">
        <v>90</v>
      </c>
      <c r="B128" s="41" t="s">
        <v>251</v>
      </c>
    </row>
    <row r="129" spans="1:2" ht="15">
      <c r="A129" s="45">
        <v>16427</v>
      </c>
      <c r="B129" s="43" t="s">
        <v>252</v>
      </c>
    </row>
    <row r="130" spans="1:2" ht="15">
      <c r="A130" s="40" t="s">
        <v>253</v>
      </c>
      <c r="B130" s="41" t="s">
        <v>254</v>
      </c>
    </row>
    <row r="131" spans="1:2" ht="15">
      <c r="A131" s="45">
        <v>16424</v>
      </c>
      <c r="B131" s="43" t="s">
        <v>255</v>
      </c>
    </row>
    <row r="132" spans="1:2" ht="15">
      <c r="A132" s="44">
        <v>16415</v>
      </c>
      <c r="B132" s="41" t="s">
        <v>256</v>
      </c>
    </row>
    <row r="133" spans="1:2" ht="15">
      <c r="A133" s="45">
        <v>16406</v>
      </c>
      <c r="B133" s="43" t="s">
        <v>257</v>
      </c>
    </row>
    <row r="134" spans="1:2" ht="15">
      <c r="A134" s="44">
        <v>16413</v>
      </c>
      <c r="B134" s="41" t="s">
        <v>258</v>
      </c>
    </row>
    <row r="135" spans="1:2" ht="15">
      <c r="A135" s="45">
        <v>16417</v>
      </c>
      <c r="B135" s="43" t="s">
        <v>259</v>
      </c>
    </row>
    <row r="136" spans="1:2" ht="15">
      <c r="A136" s="44">
        <v>16644</v>
      </c>
      <c r="B136" s="41" t="s">
        <v>260</v>
      </c>
    </row>
    <row r="137" spans="1:2" ht="15">
      <c r="A137" s="45">
        <v>16643</v>
      </c>
      <c r="B137" s="43" t="s">
        <v>261</v>
      </c>
    </row>
    <row r="138" spans="1:2" ht="15">
      <c r="A138" s="44">
        <v>16429</v>
      </c>
      <c r="B138" s="41" t="s">
        <v>262</v>
      </c>
    </row>
    <row r="139" spans="1:2" ht="15">
      <c r="A139" s="45">
        <v>16419</v>
      </c>
      <c r="B139" s="43" t="s">
        <v>263</v>
      </c>
    </row>
    <row r="140" spans="1:2" ht="15">
      <c r="A140" s="44">
        <v>16420</v>
      </c>
      <c r="B140" s="41" t="s">
        <v>264</v>
      </c>
    </row>
    <row r="141" spans="1:2" ht="15">
      <c r="A141" s="45">
        <v>16210</v>
      </c>
      <c r="B141" s="43" t="s">
        <v>265</v>
      </c>
    </row>
    <row r="142" spans="1:2" ht="15">
      <c r="A142" s="40" t="s">
        <v>45</v>
      </c>
      <c r="B142" s="41" t="s">
        <v>266</v>
      </c>
    </row>
    <row r="143" spans="1:2" ht="15">
      <c r="A143" s="42" t="s">
        <v>267</v>
      </c>
      <c r="B143" s="43" t="s">
        <v>268</v>
      </c>
    </row>
    <row r="144" spans="1:2" ht="15">
      <c r="A144" s="44">
        <v>16206</v>
      </c>
      <c r="B144" s="41" t="s">
        <v>269</v>
      </c>
    </row>
    <row r="145" spans="1:2" ht="15">
      <c r="A145" s="45">
        <v>16526</v>
      </c>
      <c r="B145" s="43" t="s">
        <v>270</v>
      </c>
    </row>
    <row r="146" spans="1:2" ht="15">
      <c r="A146" s="44">
        <v>16426</v>
      </c>
      <c r="B146" s="41" t="s">
        <v>271</v>
      </c>
    </row>
    <row r="147" spans="1:2" ht="15">
      <c r="A147" s="45">
        <v>16407</v>
      </c>
      <c r="B147" s="43" t="s">
        <v>203</v>
      </c>
    </row>
    <row r="148" spans="1:2" ht="15">
      <c r="A148" s="44">
        <v>16428</v>
      </c>
      <c r="B148" s="41" t="s">
        <v>204</v>
      </c>
    </row>
    <row r="149" spans="1:2" ht="15">
      <c r="A149" s="45">
        <v>16636</v>
      </c>
      <c r="B149" s="43" t="s">
        <v>272</v>
      </c>
    </row>
    <row r="150" spans="1:2" ht="15">
      <c r="A150" s="44">
        <v>16211</v>
      </c>
      <c r="B150" s="41" t="s">
        <v>273</v>
      </c>
    </row>
    <row r="151" spans="1:2" ht="15">
      <c r="A151" s="45">
        <v>16425</v>
      </c>
      <c r="B151" s="43" t="s">
        <v>274</v>
      </c>
    </row>
    <row r="152" spans="1:2" ht="15">
      <c r="A152" s="44">
        <v>16301</v>
      </c>
      <c r="B152" s="41" t="s">
        <v>275</v>
      </c>
    </row>
    <row r="153" spans="1:2" ht="15">
      <c r="A153" s="45">
        <v>16203</v>
      </c>
      <c r="B153" s="43" t="s">
        <v>276</v>
      </c>
    </row>
    <row r="154" spans="1:2" ht="15">
      <c r="A154" s="44">
        <v>16202</v>
      </c>
      <c r="B154" s="41" t="s">
        <v>277</v>
      </c>
    </row>
    <row r="155" spans="1:2" ht="15">
      <c r="A155" s="45">
        <v>16214</v>
      </c>
      <c r="B155" s="43" t="s">
        <v>278</v>
      </c>
    </row>
    <row r="156" spans="1:2" ht="15">
      <c r="A156" s="44">
        <v>16201</v>
      </c>
      <c r="B156" s="41" t="s">
        <v>279</v>
      </c>
    </row>
    <row r="157" spans="1:2" ht="15">
      <c r="A157" s="45">
        <v>16217</v>
      </c>
      <c r="B157" s="43" t="s">
        <v>280</v>
      </c>
    </row>
    <row r="158" spans="1:2" ht="15">
      <c r="A158" s="44">
        <v>16525</v>
      </c>
      <c r="B158" s="41" t="s">
        <v>281</v>
      </c>
    </row>
    <row r="159" spans="1:2" ht="15">
      <c r="A159" s="42" t="s">
        <v>282</v>
      </c>
      <c r="B159" s="43" t="s">
        <v>225</v>
      </c>
    </row>
    <row r="160" spans="1:2" ht="15">
      <c r="A160" s="40" t="s">
        <v>32</v>
      </c>
      <c r="B160" s="41" t="s">
        <v>283</v>
      </c>
    </row>
    <row r="161" spans="1:2" ht="15">
      <c r="A161" s="42" t="s">
        <v>284</v>
      </c>
      <c r="B161" s="43" t="s">
        <v>285</v>
      </c>
    </row>
    <row r="162" spans="1:2" ht="15">
      <c r="A162" s="44">
        <v>16440</v>
      </c>
      <c r="B162" s="41" t="s">
        <v>286</v>
      </c>
    </row>
    <row r="163" spans="1:2" ht="15">
      <c r="A163" s="45">
        <v>16441</v>
      </c>
      <c r="B163" s="43" t="s">
        <v>287</v>
      </c>
    </row>
    <row r="164" spans="1:2" ht="15">
      <c r="A164" s="44">
        <v>16528</v>
      </c>
      <c r="B164" s="41" t="s">
        <v>288</v>
      </c>
    </row>
    <row r="165" spans="1:2" ht="15">
      <c r="A165" s="42" t="s">
        <v>289</v>
      </c>
      <c r="B165" s="43" t="s">
        <v>240</v>
      </c>
    </row>
    <row r="166" spans="1:2" ht="15">
      <c r="A166" s="40" t="s">
        <v>290</v>
      </c>
      <c r="B166" s="41" t="s">
        <v>291</v>
      </c>
    </row>
    <row r="167" spans="1:2" ht="15">
      <c r="A167" s="45">
        <v>18503</v>
      </c>
      <c r="B167" s="43" t="s">
        <v>292</v>
      </c>
    </row>
    <row r="168" spans="1:2" ht="15">
      <c r="A168" s="44">
        <v>16523</v>
      </c>
      <c r="B168" s="41" t="s">
        <v>286</v>
      </c>
    </row>
    <row r="169" spans="1:2" ht="15">
      <c r="A169" s="42" t="s">
        <v>43</v>
      </c>
      <c r="B169" s="43" t="s">
        <v>293</v>
      </c>
    </row>
    <row r="170" spans="1:2" ht="15">
      <c r="A170" s="40" t="s">
        <v>294</v>
      </c>
      <c r="B170" s="41" t="s">
        <v>295</v>
      </c>
    </row>
    <row r="171" spans="1:2" ht="15">
      <c r="A171" s="42" t="s">
        <v>92</v>
      </c>
      <c r="B171" s="43" t="s">
        <v>296</v>
      </c>
    </row>
    <row r="172" spans="1:2" ht="15">
      <c r="A172" s="40" t="s">
        <v>89</v>
      </c>
      <c r="B172" s="41" t="s">
        <v>297</v>
      </c>
    </row>
    <row r="173" spans="1:2" ht="15">
      <c r="A173" s="42" t="s">
        <v>93</v>
      </c>
      <c r="B173" s="43" t="s">
        <v>298</v>
      </c>
    </row>
    <row r="174" spans="1:2" ht="15">
      <c r="A174" s="44">
        <v>16501</v>
      </c>
      <c r="B174" s="41" t="s">
        <v>299</v>
      </c>
    </row>
    <row r="175" spans="1:2" ht="15">
      <c r="A175" s="45">
        <v>16512</v>
      </c>
      <c r="B175" s="43" t="s">
        <v>300</v>
      </c>
    </row>
    <row r="176" spans="1:2" ht="15">
      <c r="A176" s="44">
        <v>16519</v>
      </c>
      <c r="B176" s="41" t="s">
        <v>301</v>
      </c>
    </row>
    <row r="177" spans="1:2" ht="15">
      <c r="A177" s="42" t="s">
        <v>302</v>
      </c>
      <c r="B177" s="43" t="s">
        <v>303</v>
      </c>
    </row>
    <row r="178" spans="1:2" ht="15">
      <c r="A178" s="44">
        <v>16502</v>
      </c>
      <c r="B178" s="41" t="s">
        <v>304</v>
      </c>
    </row>
    <row r="179" spans="1:2" ht="15">
      <c r="A179" s="42" t="s">
        <v>91</v>
      </c>
      <c r="B179" s="43" t="s">
        <v>305</v>
      </c>
    </row>
    <row r="180" spans="1:2" ht="15">
      <c r="A180" s="40" t="s">
        <v>42</v>
      </c>
      <c r="B180" s="41" t="s">
        <v>306</v>
      </c>
    </row>
    <row r="181" spans="1:2" ht="15">
      <c r="A181" s="42" t="s">
        <v>44</v>
      </c>
      <c r="B181" s="43" t="s">
        <v>307</v>
      </c>
    </row>
    <row r="182" spans="1:2" ht="15">
      <c r="A182" s="44">
        <v>16507</v>
      </c>
      <c r="B182" s="41" t="s">
        <v>308</v>
      </c>
    </row>
    <row r="183" spans="1:2" ht="15">
      <c r="A183" s="45">
        <v>16506</v>
      </c>
      <c r="B183" s="43" t="s">
        <v>309</v>
      </c>
    </row>
    <row r="184" spans="1:2" ht="15">
      <c r="A184" s="44">
        <v>16516</v>
      </c>
      <c r="B184" s="41" t="s">
        <v>310</v>
      </c>
    </row>
    <row r="185" spans="1:2" ht="15">
      <c r="A185" s="45">
        <v>16508</v>
      </c>
      <c r="B185" s="43" t="s">
        <v>67</v>
      </c>
    </row>
    <row r="186" spans="1:2" ht="15">
      <c r="A186" s="44">
        <v>16518</v>
      </c>
      <c r="B186" s="41" t="s">
        <v>311</v>
      </c>
    </row>
    <row r="187" spans="1:2" ht="15">
      <c r="A187" s="45">
        <v>16510</v>
      </c>
      <c r="B187" s="43" t="s">
        <v>312</v>
      </c>
    </row>
    <row r="188" spans="1:2" ht="15">
      <c r="A188" s="44">
        <v>16311</v>
      </c>
      <c r="B188" s="41" t="s">
        <v>313</v>
      </c>
    </row>
    <row r="189" spans="1:2" ht="15">
      <c r="A189" s="45">
        <v>16503</v>
      </c>
      <c r="B189" s="43" t="s">
        <v>314</v>
      </c>
    </row>
    <row r="190" spans="1:2" ht="15">
      <c r="A190" s="40" t="s">
        <v>315</v>
      </c>
      <c r="B190" s="41" t="s">
        <v>316</v>
      </c>
    </row>
    <row r="191" spans="1:2" ht="15">
      <c r="A191" s="45">
        <v>16511</v>
      </c>
      <c r="B191" s="43" t="s">
        <v>317</v>
      </c>
    </row>
    <row r="192" spans="1:2" ht="15">
      <c r="A192" s="40" t="s">
        <v>1812</v>
      </c>
      <c r="B192" s="41" t="s">
        <v>318</v>
      </c>
    </row>
    <row r="193" spans="1:2" ht="15">
      <c r="A193" s="42" t="s">
        <v>319</v>
      </c>
      <c r="B193" s="43" t="s">
        <v>320</v>
      </c>
    </row>
    <row r="194" spans="1:2" ht="15">
      <c r="A194" s="44">
        <v>27503</v>
      </c>
      <c r="B194" s="41" t="s">
        <v>321</v>
      </c>
    </row>
    <row r="195" spans="1:2" ht="15">
      <c r="A195" s="45">
        <v>27502</v>
      </c>
      <c r="B195" s="43" t="s">
        <v>322</v>
      </c>
    </row>
    <row r="196" spans="1:2" ht="15">
      <c r="A196" s="44">
        <v>11103</v>
      </c>
      <c r="B196" s="41" t="s">
        <v>323</v>
      </c>
    </row>
    <row r="197" spans="1:2" ht="15">
      <c r="A197" s="45">
        <v>11201</v>
      </c>
      <c r="B197" s="43" t="s">
        <v>324</v>
      </c>
    </row>
    <row r="198" spans="1:2" ht="15">
      <c r="A198" s="44">
        <v>11202</v>
      </c>
      <c r="B198" s="41" t="s">
        <v>325</v>
      </c>
    </row>
    <row r="199" spans="1:2" ht="15">
      <c r="A199" s="42" t="s">
        <v>326</v>
      </c>
      <c r="B199" s="43" t="s">
        <v>327</v>
      </c>
    </row>
    <row r="200" spans="1:2" ht="15">
      <c r="A200" s="44">
        <v>11211</v>
      </c>
      <c r="B200" s="41" t="s">
        <v>328</v>
      </c>
    </row>
    <row r="201" spans="1:2" ht="15">
      <c r="A201" s="45">
        <v>11212</v>
      </c>
      <c r="B201" s="43" t="s">
        <v>329</v>
      </c>
    </row>
    <row r="202" spans="1:2" ht="15">
      <c r="A202" s="44">
        <v>11106</v>
      </c>
      <c r="B202" s="41" t="s">
        <v>330</v>
      </c>
    </row>
    <row r="203" spans="1:2" ht="15">
      <c r="A203" s="45">
        <v>11406</v>
      </c>
      <c r="B203" s="43" t="s">
        <v>331</v>
      </c>
    </row>
    <row r="204" spans="1:2" ht="15">
      <c r="A204" s="44">
        <v>11107</v>
      </c>
      <c r="B204" s="41" t="s">
        <v>332</v>
      </c>
    </row>
    <row r="205" spans="1:2" ht="15">
      <c r="A205" s="45">
        <v>11402</v>
      </c>
      <c r="B205" s="43" t="s">
        <v>333</v>
      </c>
    </row>
    <row r="206" spans="1:2" ht="15">
      <c r="A206" s="44">
        <v>11209</v>
      </c>
      <c r="B206" s="41" t="s">
        <v>334</v>
      </c>
    </row>
    <row r="207" spans="1:2" ht="15">
      <c r="A207" s="45">
        <v>11210</v>
      </c>
      <c r="B207" s="43" t="s">
        <v>335</v>
      </c>
    </row>
    <row r="208" spans="1:2" ht="15">
      <c r="A208" s="44">
        <v>11206</v>
      </c>
      <c r="B208" s="41" t="s">
        <v>336</v>
      </c>
    </row>
    <row r="209" spans="1:2" ht="15">
      <c r="A209" s="45">
        <v>11207</v>
      </c>
      <c r="B209" s="43" t="s">
        <v>337</v>
      </c>
    </row>
    <row r="210" spans="1:2" ht="15">
      <c r="A210" s="44">
        <v>11208</v>
      </c>
      <c r="B210" s="41" t="s">
        <v>338</v>
      </c>
    </row>
    <row r="211" spans="1:2" ht="15">
      <c r="A211" s="42" t="s">
        <v>339</v>
      </c>
      <c r="B211" s="43" t="s">
        <v>340</v>
      </c>
    </row>
    <row r="212" spans="1:2" ht="15">
      <c r="A212" s="44">
        <v>11403</v>
      </c>
      <c r="B212" s="41" t="s">
        <v>341</v>
      </c>
    </row>
    <row r="213" spans="1:2" ht="15">
      <c r="A213" s="45">
        <v>11404</v>
      </c>
      <c r="B213" s="43" t="s">
        <v>342</v>
      </c>
    </row>
    <row r="214" spans="1:2" ht="15">
      <c r="A214" s="44">
        <v>11405</v>
      </c>
      <c r="B214" s="41" t="s">
        <v>343</v>
      </c>
    </row>
    <row r="215" spans="1:2" ht="15">
      <c r="A215" s="45">
        <v>11111</v>
      </c>
      <c r="B215" s="43" t="s">
        <v>344</v>
      </c>
    </row>
    <row r="216" spans="1:2" ht="15">
      <c r="A216" s="44">
        <v>11204</v>
      </c>
      <c r="B216" s="41" t="s">
        <v>345</v>
      </c>
    </row>
    <row r="217" spans="1:2" ht="15">
      <c r="A217" s="45">
        <v>11205</v>
      </c>
      <c r="B217" s="43" t="s">
        <v>346</v>
      </c>
    </row>
    <row r="218" spans="1:2" ht="15">
      <c r="A218" s="44">
        <v>11101</v>
      </c>
      <c r="B218" s="41" t="s">
        <v>347</v>
      </c>
    </row>
    <row r="219" spans="1:2" ht="15">
      <c r="A219" s="45">
        <v>11102</v>
      </c>
      <c r="B219" s="43" t="s">
        <v>348</v>
      </c>
    </row>
    <row r="220" spans="1:2" ht="15">
      <c r="A220" s="44">
        <v>11112</v>
      </c>
      <c r="B220" s="41" t="s">
        <v>349</v>
      </c>
    </row>
    <row r="221" spans="1:2" ht="15">
      <c r="A221" s="45">
        <v>11213</v>
      </c>
      <c r="B221" s="43" t="s">
        <v>350</v>
      </c>
    </row>
    <row r="222" spans="1:2" ht="15">
      <c r="A222" s="44">
        <v>11214</v>
      </c>
      <c r="B222" s="41" t="s">
        <v>351</v>
      </c>
    </row>
    <row r="223" spans="1:2" ht="15">
      <c r="A223" s="45">
        <v>11215</v>
      </c>
      <c r="B223" s="43" t="s">
        <v>352</v>
      </c>
    </row>
    <row r="224" spans="1:2" ht="15">
      <c r="A224" s="44">
        <v>23231</v>
      </c>
      <c r="B224" s="41" t="s">
        <v>353</v>
      </c>
    </row>
    <row r="225" spans="1:2" ht="15">
      <c r="A225" s="45">
        <v>23232</v>
      </c>
      <c r="B225" s="43" t="s">
        <v>354</v>
      </c>
    </row>
    <row r="226" spans="1:2" ht="15">
      <c r="A226" s="40" t="s">
        <v>355</v>
      </c>
      <c r="B226" s="41" t="s">
        <v>356</v>
      </c>
    </row>
    <row r="227" spans="1:2" ht="15">
      <c r="A227" s="42" t="s">
        <v>357</v>
      </c>
      <c r="B227" s="43" t="s">
        <v>358</v>
      </c>
    </row>
    <row r="228" spans="1:2" ht="15">
      <c r="A228" s="40" t="s">
        <v>359</v>
      </c>
      <c r="B228" s="41" t="s">
        <v>360</v>
      </c>
    </row>
    <row r="229" spans="1:2" ht="15">
      <c r="A229" s="45">
        <v>11114</v>
      </c>
      <c r="B229" s="43" t="s">
        <v>361</v>
      </c>
    </row>
    <row r="230" spans="1:2" ht="15">
      <c r="A230" s="40" t="s">
        <v>362</v>
      </c>
      <c r="B230" s="41" t="s">
        <v>363</v>
      </c>
    </row>
    <row r="231" spans="1:2" ht="15">
      <c r="A231" s="42" t="s">
        <v>364</v>
      </c>
      <c r="B231" s="43" t="s">
        <v>365</v>
      </c>
    </row>
    <row r="232" spans="1:2" ht="15">
      <c r="A232" s="44">
        <v>11302</v>
      </c>
      <c r="B232" s="41" t="s">
        <v>366</v>
      </c>
    </row>
    <row r="233" spans="1:2" ht="15">
      <c r="A233" s="45">
        <v>18404</v>
      </c>
      <c r="B233" s="43" t="s">
        <v>367</v>
      </c>
    </row>
    <row r="234" spans="1:2" ht="15">
      <c r="A234" s="44">
        <v>18112</v>
      </c>
      <c r="B234" s="41" t="s">
        <v>368</v>
      </c>
    </row>
    <row r="235" spans="1:2" ht="15">
      <c r="A235" s="45">
        <v>19109</v>
      </c>
      <c r="B235" s="43" t="s">
        <v>369</v>
      </c>
    </row>
    <row r="236" spans="1:2" ht="15">
      <c r="A236" s="40" t="s">
        <v>370</v>
      </c>
      <c r="B236" s="41" t="s">
        <v>371</v>
      </c>
    </row>
    <row r="237" spans="1:2" ht="15">
      <c r="A237" s="45">
        <v>23213</v>
      </c>
      <c r="B237" s="43" t="s">
        <v>372</v>
      </c>
    </row>
    <row r="238" spans="1:2" ht="15">
      <c r="A238" s="44">
        <v>23206</v>
      </c>
      <c r="B238" s="41" t="s">
        <v>373</v>
      </c>
    </row>
    <row r="239" spans="1:2" ht="15">
      <c r="A239" s="45">
        <v>23136</v>
      </c>
      <c r="B239" s="43" t="s">
        <v>374</v>
      </c>
    </row>
    <row r="240" spans="1:2" ht="15">
      <c r="A240" s="44">
        <v>23116</v>
      </c>
      <c r="B240" s="41" t="s">
        <v>375</v>
      </c>
    </row>
    <row r="241" spans="1:2" ht="15">
      <c r="A241" s="45">
        <v>23201</v>
      </c>
      <c r="B241" s="43" t="s">
        <v>376</v>
      </c>
    </row>
    <row r="242" spans="1:2" ht="15">
      <c r="A242" s="44">
        <v>23211</v>
      </c>
      <c r="B242" s="41" t="s">
        <v>377</v>
      </c>
    </row>
    <row r="243" spans="1:2" ht="15">
      <c r="A243" s="45">
        <v>23212</v>
      </c>
      <c r="B243" s="43" t="s">
        <v>378</v>
      </c>
    </row>
    <row r="244" spans="1:2" ht="15">
      <c r="A244" s="44">
        <v>23214</v>
      </c>
      <c r="B244" s="41" t="s">
        <v>379</v>
      </c>
    </row>
    <row r="245" spans="1:2" ht="15">
      <c r="A245" s="45">
        <v>23121</v>
      </c>
      <c r="B245" s="43" t="s">
        <v>380</v>
      </c>
    </row>
    <row r="246" spans="1:2" ht="15">
      <c r="A246" s="44">
        <v>23107</v>
      </c>
      <c r="B246" s="41" t="s">
        <v>381</v>
      </c>
    </row>
    <row r="247" spans="1:2" ht="15">
      <c r="A247" s="45">
        <v>23216</v>
      </c>
      <c r="B247" s="43" t="s">
        <v>382</v>
      </c>
    </row>
    <row r="248" spans="1:2" ht="15">
      <c r="A248" s="44">
        <v>12326</v>
      </c>
      <c r="B248" s="41" t="s">
        <v>383</v>
      </c>
    </row>
    <row r="249" spans="1:2" ht="15">
      <c r="A249" s="45">
        <v>23205</v>
      </c>
      <c r="B249" s="43" t="s">
        <v>354</v>
      </c>
    </row>
    <row r="250" spans="1:2" ht="15">
      <c r="A250" s="44">
        <v>23215</v>
      </c>
      <c r="B250" s="41" t="s">
        <v>384</v>
      </c>
    </row>
    <row r="251" spans="1:2" ht="15">
      <c r="A251" s="45">
        <v>23307</v>
      </c>
      <c r="B251" s="43" t="s">
        <v>385</v>
      </c>
    </row>
    <row r="252" spans="1:2" ht="15">
      <c r="A252" s="44">
        <v>23209</v>
      </c>
      <c r="B252" s="41" t="s">
        <v>386</v>
      </c>
    </row>
    <row r="253" spans="1:2" ht="15">
      <c r="A253" s="45">
        <v>23111</v>
      </c>
      <c r="B253" s="43" t="s">
        <v>387</v>
      </c>
    </row>
    <row r="254" spans="1:2" ht="15">
      <c r="A254" s="40" t="s">
        <v>46</v>
      </c>
      <c r="B254" s="41" t="s">
        <v>388</v>
      </c>
    </row>
    <row r="255" spans="1:2" ht="15">
      <c r="A255" s="45">
        <v>23103</v>
      </c>
      <c r="B255" s="43" t="s">
        <v>389</v>
      </c>
    </row>
    <row r="256" spans="1:2" ht="15">
      <c r="A256" s="44">
        <v>23304</v>
      </c>
      <c r="B256" s="41" t="s">
        <v>390</v>
      </c>
    </row>
    <row r="257" spans="1:2" ht="15">
      <c r="A257" s="45">
        <v>23101</v>
      </c>
      <c r="B257" s="43" t="s">
        <v>391</v>
      </c>
    </row>
    <row r="258" spans="1:2" ht="15">
      <c r="A258" s="44">
        <v>13252</v>
      </c>
      <c r="B258" s="41" t="s">
        <v>392</v>
      </c>
    </row>
    <row r="259" spans="1:2" ht="15">
      <c r="A259" s="45">
        <v>22623</v>
      </c>
      <c r="B259" s="43" t="s">
        <v>393</v>
      </c>
    </row>
    <row r="260" spans="1:2" ht="15">
      <c r="A260" s="40" t="s">
        <v>394</v>
      </c>
      <c r="B260" s="41" t="s">
        <v>395</v>
      </c>
    </row>
    <row r="261" spans="1:2" ht="15">
      <c r="A261" s="42" t="s">
        <v>396</v>
      </c>
      <c r="B261" s="43" t="s">
        <v>397</v>
      </c>
    </row>
    <row r="262" spans="1:2" ht="15">
      <c r="A262" s="40" t="s">
        <v>1813</v>
      </c>
      <c r="B262" s="41" t="s">
        <v>398</v>
      </c>
    </row>
    <row r="263" spans="1:2" ht="15">
      <c r="A263" s="45">
        <v>22502</v>
      </c>
      <c r="B263" s="43" t="s">
        <v>399</v>
      </c>
    </row>
    <row r="264" spans="1:2" ht="15">
      <c r="A264" s="40" t="s">
        <v>19</v>
      </c>
      <c r="B264" s="41" t="s">
        <v>400</v>
      </c>
    </row>
    <row r="265" spans="1:2" ht="15">
      <c r="A265" s="45">
        <v>22620</v>
      </c>
      <c r="B265" s="43" t="s">
        <v>401</v>
      </c>
    </row>
    <row r="266" spans="1:2" ht="15">
      <c r="A266" s="44">
        <v>22501</v>
      </c>
      <c r="B266" s="41" t="s">
        <v>402</v>
      </c>
    </row>
    <row r="267" spans="1:2" ht="15">
      <c r="A267" s="42" t="s">
        <v>403</v>
      </c>
      <c r="B267" s="43" t="s">
        <v>404</v>
      </c>
    </row>
    <row r="268" spans="1:2" ht="15">
      <c r="A268" s="44">
        <v>23219</v>
      </c>
      <c r="B268" s="41" t="s">
        <v>405</v>
      </c>
    </row>
    <row r="269" spans="1:2" ht="15">
      <c r="A269" s="45">
        <v>23220</v>
      </c>
      <c r="B269" s="43" t="s">
        <v>406</v>
      </c>
    </row>
    <row r="270" spans="1:2" ht="15">
      <c r="A270" s="44">
        <v>23221</v>
      </c>
      <c r="B270" s="41" t="s">
        <v>407</v>
      </c>
    </row>
    <row r="271" spans="1:2" ht="15">
      <c r="A271" s="45">
        <v>18113</v>
      </c>
      <c r="B271" s="43" t="s">
        <v>408</v>
      </c>
    </row>
    <row r="272" spans="1:2" ht="15">
      <c r="A272" s="44">
        <v>18303</v>
      </c>
      <c r="B272" s="41" t="s">
        <v>409</v>
      </c>
    </row>
    <row r="273" spans="1:2" ht="15">
      <c r="A273" s="45">
        <v>13423</v>
      </c>
      <c r="B273" s="43" t="s">
        <v>410</v>
      </c>
    </row>
    <row r="274" spans="1:2" ht="15">
      <c r="A274" s="44">
        <v>13421</v>
      </c>
      <c r="B274" s="41" t="s">
        <v>411</v>
      </c>
    </row>
    <row r="275" spans="1:2" ht="15">
      <c r="A275" s="42" t="s">
        <v>1814</v>
      </c>
      <c r="B275" s="43" t="s">
        <v>412</v>
      </c>
    </row>
    <row r="276" spans="1:2" ht="15">
      <c r="A276" s="44">
        <v>13432</v>
      </c>
      <c r="B276" s="41" t="s">
        <v>413</v>
      </c>
    </row>
    <row r="277" spans="1:2" ht="15">
      <c r="A277" s="45">
        <v>13109</v>
      </c>
      <c r="B277" s="43" t="s">
        <v>414</v>
      </c>
    </row>
    <row r="278" spans="1:2" ht="15">
      <c r="A278" s="44">
        <v>13161</v>
      </c>
      <c r="B278" s="41" t="s">
        <v>415</v>
      </c>
    </row>
    <row r="279" spans="1:2" ht="15">
      <c r="A279" s="45">
        <v>13162</v>
      </c>
      <c r="B279" s="43" t="s">
        <v>416</v>
      </c>
    </row>
    <row r="280" spans="1:2" ht="15">
      <c r="A280" s="44">
        <v>13304</v>
      </c>
      <c r="B280" s="41" t="s">
        <v>417</v>
      </c>
    </row>
    <row r="281" spans="1:2" ht="15">
      <c r="A281" s="42" t="s">
        <v>418</v>
      </c>
      <c r="B281" s="43" t="s">
        <v>356</v>
      </c>
    </row>
    <row r="282" spans="1:2" ht="15">
      <c r="A282" s="40" t="s">
        <v>419</v>
      </c>
      <c r="B282" s="41" t="s">
        <v>223</v>
      </c>
    </row>
    <row r="283" spans="1:2" ht="15">
      <c r="A283" s="42" t="s">
        <v>420</v>
      </c>
      <c r="B283" s="43" t="s">
        <v>421</v>
      </c>
    </row>
    <row r="284" spans="1:2" ht="15">
      <c r="A284" s="44">
        <v>13415</v>
      </c>
      <c r="B284" s="41" t="s">
        <v>422</v>
      </c>
    </row>
    <row r="285" spans="1:2" ht="15">
      <c r="A285" s="45">
        <v>13181</v>
      </c>
      <c r="B285" s="43" t="s">
        <v>423</v>
      </c>
    </row>
    <row r="286" spans="1:2" ht="15">
      <c r="A286" s="44">
        <v>13429</v>
      </c>
      <c r="B286" s="41" t="s">
        <v>424</v>
      </c>
    </row>
    <row r="287" spans="1:2" ht="15">
      <c r="A287" s="45">
        <v>13123</v>
      </c>
      <c r="B287" s="43" t="s">
        <v>425</v>
      </c>
    </row>
    <row r="288" spans="1:2" ht="15">
      <c r="A288" s="44">
        <v>13153</v>
      </c>
      <c r="B288" s="41" t="s">
        <v>426</v>
      </c>
    </row>
    <row r="289" spans="1:2" ht="15">
      <c r="A289" s="45">
        <v>13410</v>
      </c>
      <c r="B289" s="43" t="s">
        <v>427</v>
      </c>
    </row>
    <row r="290" spans="1:2" ht="15">
      <c r="A290" s="44">
        <v>13102</v>
      </c>
      <c r="B290" s="41" t="s">
        <v>428</v>
      </c>
    </row>
    <row r="291" spans="1:2" ht="15">
      <c r="A291" s="45">
        <v>13424</v>
      </c>
      <c r="B291" s="43" t="s">
        <v>429</v>
      </c>
    </row>
    <row r="292" spans="1:2" ht="15">
      <c r="A292" s="40" t="s">
        <v>1815</v>
      </c>
      <c r="B292" s="41" t="s">
        <v>431</v>
      </c>
    </row>
    <row r="293" spans="1:2" ht="15">
      <c r="A293" s="45">
        <v>13165</v>
      </c>
      <c r="B293" s="43" t="s">
        <v>432</v>
      </c>
    </row>
    <row r="294" spans="1:2" ht="15">
      <c r="A294" s="44">
        <v>13427</v>
      </c>
      <c r="B294" s="41" t="s">
        <v>433</v>
      </c>
    </row>
    <row r="295" spans="1:2" ht="15">
      <c r="A295" s="45">
        <v>13475</v>
      </c>
      <c r="B295" s="43" t="s">
        <v>434</v>
      </c>
    </row>
    <row r="296" spans="1:2" ht="15">
      <c r="A296" s="44">
        <v>13104</v>
      </c>
      <c r="B296" s="41" t="s">
        <v>435</v>
      </c>
    </row>
    <row r="297" spans="1:2" ht="15">
      <c r="A297" s="45">
        <v>17205</v>
      </c>
      <c r="B297" s="43" t="s">
        <v>436</v>
      </c>
    </row>
    <row r="298" spans="1:2" ht="15">
      <c r="A298" s="44">
        <v>13120</v>
      </c>
      <c r="B298" s="41" t="s">
        <v>120</v>
      </c>
    </row>
    <row r="299" spans="1:2" ht="15">
      <c r="A299" s="45">
        <v>13404</v>
      </c>
      <c r="B299" s="43" t="s">
        <v>437</v>
      </c>
    </row>
    <row r="300" spans="1:2" ht="15">
      <c r="A300" s="44">
        <v>13401</v>
      </c>
      <c r="B300" s="41" t="s">
        <v>438</v>
      </c>
    </row>
    <row r="301" spans="1:2" ht="15">
      <c r="A301" s="42" t="s">
        <v>439</v>
      </c>
      <c r="B301" s="43" t="s">
        <v>440</v>
      </c>
    </row>
    <row r="302" spans="1:2" ht="15">
      <c r="A302" s="44">
        <v>13101</v>
      </c>
      <c r="B302" s="41" t="s">
        <v>441</v>
      </c>
    </row>
    <row r="303" spans="1:2" ht="15">
      <c r="A303" s="45">
        <v>13105</v>
      </c>
      <c r="B303" s="43" t="s">
        <v>442</v>
      </c>
    </row>
    <row r="304" spans="1:2" ht="15">
      <c r="A304" s="44">
        <v>13188</v>
      </c>
      <c r="B304" s="41" t="s">
        <v>443</v>
      </c>
    </row>
    <row r="305" spans="1:2" ht="15">
      <c r="A305" s="45">
        <v>13406</v>
      </c>
      <c r="B305" s="43" t="s">
        <v>444</v>
      </c>
    </row>
    <row r="306" spans="1:2" ht="15">
      <c r="A306" s="40" t="s">
        <v>445</v>
      </c>
      <c r="B306" s="41" t="s">
        <v>446</v>
      </c>
    </row>
    <row r="307" spans="1:2" ht="15">
      <c r="A307" s="45">
        <v>13116</v>
      </c>
      <c r="B307" s="43" t="s">
        <v>447</v>
      </c>
    </row>
    <row r="308" spans="1:2" ht="15">
      <c r="A308" s="44">
        <v>13154</v>
      </c>
      <c r="B308" s="41" t="s">
        <v>448</v>
      </c>
    </row>
    <row r="309" spans="1:2" ht="15">
      <c r="A309" s="45">
        <v>13156</v>
      </c>
      <c r="B309" s="43" t="s">
        <v>449</v>
      </c>
    </row>
    <row r="310" spans="1:2" ht="15">
      <c r="A310" s="44">
        <v>22407</v>
      </c>
      <c r="B310" s="41" t="s">
        <v>450</v>
      </c>
    </row>
    <row r="311" spans="1:2" ht="15">
      <c r="A311" s="45">
        <v>18114</v>
      </c>
      <c r="B311" s="43" t="s">
        <v>451</v>
      </c>
    </row>
    <row r="312" spans="1:2" ht="15">
      <c r="A312" s="44">
        <v>13322</v>
      </c>
      <c r="B312" s="41" t="s">
        <v>413</v>
      </c>
    </row>
    <row r="313" spans="1:2" ht="15">
      <c r="A313" s="45">
        <v>13216</v>
      </c>
      <c r="B313" s="43" t="s">
        <v>452</v>
      </c>
    </row>
    <row r="314" spans="1:2" ht="15">
      <c r="A314" s="44">
        <v>13211</v>
      </c>
      <c r="B314" s="41" t="s">
        <v>453</v>
      </c>
    </row>
    <row r="315" spans="1:2" ht="15">
      <c r="A315" s="45">
        <v>13230</v>
      </c>
      <c r="B315" s="43" t="s">
        <v>454</v>
      </c>
    </row>
    <row r="316" spans="1:2" ht="15">
      <c r="A316" s="44">
        <v>13228</v>
      </c>
      <c r="B316" s="41" t="s">
        <v>455</v>
      </c>
    </row>
    <row r="317" spans="1:2" ht="15">
      <c r="A317" s="45">
        <v>13227</v>
      </c>
      <c r="B317" s="43" t="s">
        <v>456</v>
      </c>
    </row>
    <row r="318" spans="1:2" ht="15">
      <c r="A318" s="44">
        <v>13229</v>
      </c>
      <c r="B318" s="41" t="s">
        <v>457</v>
      </c>
    </row>
    <row r="319" spans="1:2" ht="15">
      <c r="A319" s="45">
        <v>13231</v>
      </c>
      <c r="B319" s="43" t="s">
        <v>458</v>
      </c>
    </row>
    <row r="320" spans="1:2" ht="15">
      <c r="A320" s="44">
        <v>13223</v>
      </c>
      <c r="B320" s="41" t="s">
        <v>459</v>
      </c>
    </row>
    <row r="321" spans="1:2" ht="15">
      <c r="A321" s="45">
        <v>13224</v>
      </c>
      <c r="B321" s="43" t="s">
        <v>460</v>
      </c>
    </row>
    <row r="322" spans="1:2" ht="15">
      <c r="A322" s="44">
        <v>13222</v>
      </c>
      <c r="B322" s="41" t="s">
        <v>461</v>
      </c>
    </row>
    <row r="323" spans="1:2" ht="15">
      <c r="A323" s="42" t="s">
        <v>76</v>
      </c>
      <c r="B323" s="43" t="s">
        <v>462</v>
      </c>
    </row>
    <row r="324" spans="1:2" ht="15">
      <c r="A324" s="44">
        <v>13221</v>
      </c>
      <c r="B324" s="41" t="s">
        <v>463</v>
      </c>
    </row>
    <row r="325" spans="1:2" ht="15">
      <c r="A325" s="45">
        <v>13232</v>
      </c>
      <c r="B325" s="43" t="s">
        <v>464</v>
      </c>
    </row>
    <row r="326" spans="1:2" ht="15">
      <c r="A326" s="44">
        <v>13225</v>
      </c>
      <c r="B326" s="41" t="s">
        <v>465</v>
      </c>
    </row>
    <row r="327" spans="1:2" ht="15">
      <c r="A327" s="45">
        <v>13226</v>
      </c>
      <c r="B327" s="43" t="s">
        <v>466</v>
      </c>
    </row>
    <row r="328" spans="1:2" ht="15">
      <c r="A328" s="40" t="s">
        <v>25</v>
      </c>
      <c r="B328" s="41" t="s">
        <v>467</v>
      </c>
    </row>
    <row r="329" spans="1:2" ht="15">
      <c r="A329" s="42" t="s">
        <v>468</v>
      </c>
      <c r="B329" s="43" t="s">
        <v>469</v>
      </c>
    </row>
    <row r="330" spans="1:2" ht="15">
      <c r="A330" s="44">
        <v>13206</v>
      </c>
      <c r="B330" s="41" t="s">
        <v>431</v>
      </c>
    </row>
    <row r="331" spans="1:2" ht="15">
      <c r="A331" s="45">
        <v>13208</v>
      </c>
      <c r="B331" s="43" t="s">
        <v>470</v>
      </c>
    </row>
    <row r="332" spans="1:2" ht="15">
      <c r="A332" s="44">
        <v>13212</v>
      </c>
      <c r="B332" s="41" t="s">
        <v>471</v>
      </c>
    </row>
    <row r="333" spans="1:2" ht="15">
      <c r="A333" s="45">
        <v>13207</v>
      </c>
      <c r="B333" s="43" t="s">
        <v>472</v>
      </c>
    </row>
    <row r="334" spans="1:2" ht="15">
      <c r="A334" s="44">
        <v>13214</v>
      </c>
      <c r="B334" s="41" t="s">
        <v>473</v>
      </c>
    </row>
    <row r="335" spans="1:2" ht="15">
      <c r="A335" s="45">
        <v>13210</v>
      </c>
      <c r="B335" s="43" t="s">
        <v>474</v>
      </c>
    </row>
    <row r="336" spans="1:2" ht="15">
      <c r="A336" s="44">
        <v>13203</v>
      </c>
      <c r="B336" s="41" t="s">
        <v>475</v>
      </c>
    </row>
    <row r="337" spans="1:2" ht="15">
      <c r="A337" s="45">
        <v>13204</v>
      </c>
      <c r="B337" s="43" t="s">
        <v>476</v>
      </c>
    </row>
    <row r="338" spans="1:2" ht="15">
      <c r="A338" s="44">
        <v>13113</v>
      </c>
      <c r="B338" s="41" t="s">
        <v>477</v>
      </c>
    </row>
    <row r="339" spans="1:2" ht="15">
      <c r="A339" s="45">
        <v>13213</v>
      </c>
      <c r="B339" s="43" t="s">
        <v>478</v>
      </c>
    </row>
    <row r="340" spans="1:2" ht="15">
      <c r="A340" s="44">
        <v>13205</v>
      </c>
      <c r="B340" s="41" t="s">
        <v>479</v>
      </c>
    </row>
    <row r="341" spans="1:2" ht="15">
      <c r="A341" s="45">
        <v>13201</v>
      </c>
      <c r="B341" s="43" t="s">
        <v>480</v>
      </c>
    </row>
    <row r="342" spans="1:2" ht="15">
      <c r="A342" s="44">
        <v>13209</v>
      </c>
      <c r="B342" s="41" t="s">
        <v>481</v>
      </c>
    </row>
    <row r="343" spans="1:2" ht="15">
      <c r="A343" s="42" t="s">
        <v>482</v>
      </c>
      <c r="B343" s="43" t="s">
        <v>483</v>
      </c>
    </row>
    <row r="344" spans="1:2" ht="15">
      <c r="A344" s="44">
        <v>13272</v>
      </c>
      <c r="B344" s="41" t="s">
        <v>484</v>
      </c>
    </row>
    <row r="345" spans="1:2" ht="15">
      <c r="A345" s="45">
        <v>13273</v>
      </c>
      <c r="B345" s="43" t="s">
        <v>485</v>
      </c>
    </row>
    <row r="346" spans="1:2" ht="15">
      <c r="A346" s="44">
        <v>13329</v>
      </c>
      <c r="B346" s="41" t="s">
        <v>486</v>
      </c>
    </row>
    <row r="347" spans="1:2" ht="15">
      <c r="A347" s="45">
        <v>13330</v>
      </c>
      <c r="B347" s="43" t="s">
        <v>487</v>
      </c>
    </row>
    <row r="348" spans="1:2" ht="15">
      <c r="A348" s="40" t="s">
        <v>1595</v>
      </c>
      <c r="B348" s="41" t="s">
        <v>488</v>
      </c>
    </row>
    <row r="349" spans="1:2" ht="15">
      <c r="A349" s="45">
        <v>13324</v>
      </c>
      <c r="B349" s="43" t="s">
        <v>489</v>
      </c>
    </row>
    <row r="350" spans="1:2" ht="15">
      <c r="A350" s="44">
        <v>13321</v>
      </c>
      <c r="B350" s="41" t="s">
        <v>490</v>
      </c>
    </row>
    <row r="351" spans="1:2" ht="15">
      <c r="A351" s="45">
        <v>22505</v>
      </c>
      <c r="B351" s="43" t="s">
        <v>491</v>
      </c>
    </row>
    <row r="352" spans="1:2" ht="15">
      <c r="A352" s="44">
        <v>13313</v>
      </c>
      <c r="B352" s="41" t="s">
        <v>492</v>
      </c>
    </row>
    <row r="353" spans="1:2" ht="15">
      <c r="A353" s="45">
        <v>13350</v>
      </c>
      <c r="B353" s="43" t="s">
        <v>429</v>
      </c>
    </row>
    <row r="354" spans="1:2" ht="15">
      <c r="A354" s="44">
        <v>13303</v>
      </c>
      <c r="B354" s="41" t="s">
        <v>493</v>
      </c>
    </row>
    <row r="355" spans="1:2" ht="15">
      <c r="A355" s="45">
        <v>13309</v>
      </c>
      <c r="B355" s="43" t="s">
        <v>494</v>
      </c>
    </row>
    <row r="356" spans="1:2" ht="15">
      <c r="A356" s="44">
        <v>13316</v>
      </c>
      <c r="B356" s="41" t="s">
        <v>495</v>
      </c>
    </row>
    <row r="357" spans="1:2" ht="15">
      <c r="A357" s="45">
        <v>13312</v>
      </c>
      <c r="B357" s="43" t="s">
        <v>496</v>
      </c>
    </row>
    <row r="358" spans="1:2" ht="15">
      <c r="A358" s="44">
        <v>13310</v>
      </c>
      <c r="B358" s="41" t="s">
        <v>497</v>
      </c>
    </row>
    <row r="359" spans="1:2" ht="15">
      <c r="A359" s="45">
        <v>13315</v>
      </c>
      <c r="B359" s="43" t="s">
        <v>498</v>
      </c>
    </row>
    <row r="360" spans="1:2" ht="15">
      <c r="A360" s="44">
        <v>13306</v>
      </c>
      <c r="B360" s="41" t="s">
        <v>499</v>
      </c>
    </row>
    <row r="361" spans="1:2" ht="15">
      <c r="A361" s="45">
        <v>13305</v>
      </c>
      <c r="B361" s="43" t="s">
        <v>500</v>
      </c>
    </row>
    <row r="362" spans="1:2" ht="15">
      <c r="A362" s="44">
        <v>13308</v>
      </c>
      <c r="B362" s="41" t="s">
        <v>501</v>
      </c>
    </row>
    <row r="363" spans="1:2" ht="15">
      <c r="A363" s="45">
        <v>13314</v>
      </c>
      <c r="B363" s="43" t="s">
        <v>502</v>
      </c>
    </row>
    <row r="364" spans="1:2" ht="15">
      <c r="A364" s="44">
        <v>13311</v>
      </c>
      <c r="B364" s="41" t="s">
        <v>503</v>
      </c>
    </row>
    <row r="365" spans="1:2" ht="15">
      <c r="A365" s="45">
        <v>13425</v>
      </c>
      <c r="B365" s="43" t="s">
        <v>504</v>
      </c>
    </row>
    <row r="366" spans="1:2" ht="15">
      <c r="A366" s="44">
        <v>13353</v>
      </c>
      <c r="B366" s="41" t="s">
        <v>505</v>
      </c>
    </row>
    <row r="367" spans="1:2" ht="15">
      <c r="A367" s="45">
        <v>13317</v>
      </c>
      <c r="B367" s="43" t="s">
        <v>506</v>
      </c>
    </row>
    <row r="368" spans="1:2" ht="15">
      <c r="A368" s="44">
        <v>13319</v>
      </c>
      <c r="B368" s="41" t="s">
        <v>507</v>
      </c>
    </row>
    <row r="369" spans="1:2" ht="15">
      <c r="A369" s="45">
        <v>13302</v>
      </c>
      <c r="B369" s="43" t="s">
        <v>508</v>
      </c>
    </row>
    <row r="370" spans="1:2" ht="15">
      <c r="A370" s="44">
        <v>13253</v>
      </c>
      <c r="B370" s="41" t="s">
        <v>431</v>
      </c>
    </row>
    <row r="371" spans="1:2" ht="15">
      <c r="A371" s="45">
        <v>13301</v>
      </c>
      <c r="B371" s="43" t="s">
        <v>509</v>
      </c>
    </row>
    <row r="372" spans="1:2" ht="15">
      <c r="A372" s="44">
        <v>13430</v>
      </c>
      <c r="B372" s="41" t="s">
        <v>510</v>
      </c>
    </row>
    <row r="373" spans="1:2" ht="15">
      <c r="A373" s="45">
        <v>13327</v>
      </c>
      <c r="B373" s="43" t="s">
        <v>511</v>
      </c>
    </row>
    <row r="374" spans="1:2" ht="15">
      <c r="A374" s="44">
        <v>13117</v>
      </c>
      <c r="B374" s="41" t="s">
        <v>512</v>
      </c>
    </row>
    <row r="375" spans="1:2" ht="15">
      <c r="A375" s="45">
        <v>13328</v>
      </c>
      <c r="B375" s="43" t="s">
        <v>513</v>
      </c>
    </row>
    <row r="376" spans="1:2" ht="15">
      <c r="A376" s="44">
        <v>15132</v>
      </c>
      <c r="B376" s="41" t="s">
        <v>514</v>
      </c>
    </row>
    <row r="377" spans="1:2" ht="15">
      <c r="A377" s="42" t="s">
        <v>515</v>
      </c>
      <c r="B377" s="43" t="s">
        <v>516</v>
      </c>
    </row>
    <row r="378" spans="1:2" ht="15">
      <c r="A378" s="40" t="s">
        <v>517</v>
      </c>
      <c r="B378" s="41" t="s">
        <v>518</v>
      </c>
    </row>
    <row r="379" spans="1:2" ht="15">
      <c r="A379" s="45">
        <v>15308</v>
      </c>
      <c r="B379" s="43" t="s">
        <v>519</v>
      </c>
    </row>
    <row r="380" spans="1:2" ht="15">
      <c r="A380" s="40" t="s">
        <v>520</v>
      </c>
      <c r="B380" s="41" t="s">
        <v>521</v>
      </c>
    </row>
    <row r="381" spans="1:2" ht="15">
      <c r="A381" s="45">
        <v>15309</v>
      </c>
      <c r="B381" s="43" t="s">
        <v>522</v>
      </c>
    </row>
    <row r="382" spans="1:2" ht="15">
      <c r="A382" s="44">
        <v>15301</v>
      </c>
      <c r="B382" s="41" t="s">
        <v>523</v>
      </c>
    </row>
    <row r="383" spans="1:2" ht="15">
      <c r="A383" s="45">
        <v>15304</v>
      </c>
      <c r="B383" s="43" t="s">
        <v>524</v>
      </c>
    </row>
    <row r="384" spans="1:2" ht="15">
      <c r="A384" s="44">
        <v>15303</v>
      </c>
      <c r="B384" s="41" t="s">
        <v>525</v>
      </c>
    </row>
    <row r="385" spans="1:2" ht="15">
      <c r="A385" s="45">
        <v>15305</v>
      </c>
      <c r="B385" s="43" t="s">
        <v>526</v>
      </c>
    </row>
    <row r="386" spans="1:2" ht="15">
      <c r="A386" s="44">
        <v>15103</v>
      </c>
      <c r="B386" s="41" t="s">
        <v>527</v>
      </c>
    </row>
    <row r="387" spans="1:2" ht="15">
      <c r="A387" s="45">
        <v>15110</v>
      </c>
      <c r="B387" s="43" t="s">
        <v>528</v>
      </c>
    </row>
    <row r="388" spans="1:2" ht="15">
      <c r="A388" s="44">
        <v>15113</v>
      </c>
      <c r="B388" s="41" t="s">
        <v>529</v>
      </c>
    </row>
    <row r="389" spans="1:2" ht="15">
      <c r="A389" s="45">
        <v>15306</v>
      </c>
      <c r="B389" s="43" t="s">
        <v>530</v>
      </c>
    </row>
    <row r="390" spans="1:2" ht="15">
      <c r="A390" s="40" t="s">
        <v>1816</v>
      </c>
      <c r="B390" s="41" t="s">
        <v>531</v>
      </c>
    </row>
    <row r="391" spans="1:2" ht="15">
      <c r="A391" s="45">
        <v>15131</v>
      </c>
      <c r="B391" s="43" t="s">
        <v>532</v>
      </c>
    </row>
    <row r="392" spans="1:2" ht="15">
      <c r="A392" s="40" t="s">
        <v>533</v>
      </c>
      <c r="B392" s="41" t="s">
        <v>534</v>
      </c>
    </row>
    <row r="393" spans="1:2" ht="15">
      <c r="A393" s="45">
        <v>15302</v>
      </c>
      <c r="B393" s="43" t="s">
        <v>535</v>
      </c>
    </row>
    <row r="394" spans="1:2" ht="15">
      <c r="A394" s="40" t="s">
        <v>1596</v>
      </c>
      <c r="B394" s="41" t="s">
        <v>356</v>
      </c>
    </row>
    <row r="395" spans="1:2" ht="15">
      <c r="A395" s="45">
        <v>15307</v>
      </c>
      <c r="B395" s="43" t="s">
        <v>536</v>
      </c>
    </row>
    <row r="396" spans="1:2" ht="15">
      <c r="A396" s="40" t="s">
        <v>30</v>
      </c>
      <c r="B396" s="41" t="s">
        <v>537</v>
      </c>
    </row>
    <row r="397" spans="1:2" ht="15">
      <c r="A397" s="45">
        <v>28302</v>
      </c>
      <c r="B397" s="43" t="s">
        <v>538</v>
      </c>
    </row>
    <row r="398" spans="1:2" ht="15">
      <c r="A398" s="44">
        <v>28301</v>
      </c>
      <c r="B398" s="41" t="s">
        <v>539</v>
      </c>
    </row>
    <row r="399" spans="1:2" ht="15">
      <c r="A399" s="45">
        <v>15203</v>
      </c>
      <c r="B399" s="43" t="s">
        <v>540</v>
      </c>
    </row>
    <row r="400" spans="1:2" ht="15">
      <c r="A400" s="44">
        <v>15205</v>
      </c>
      <c r="B400" s="41" t="s">
        <v>541</v>
      </c>
    </row>
    <row r="401" spans="1:2" ht="15">
      <c r="A401" s="45">
        <v>15603</v>
      </c>
      <c r="B401" s="43" t="s">
        <v>542</v>
      </c>
    </row>
    <row r="402" spans="1:2" ht="15">
      <c r="A402" s="40" t="s">
        <v>543</v>
      </c>
      <c r="B402" s="41" t="s">
        <v>544</v>
      </c>
    </row>
    <row r="403" spans="1:2" ht="15">
      <c r="A403" s="42" t="s">
        <v>545</v>
      </c>
      <c r="B403" s="43" t="s">
        <v>546</v>
      </c>
    </row>
    <row r="404" spans="1:2" ht="15">
      <c r="A404" s="44">
        <v>15130</v>
      </c>
      <c r="B404" s="41" t="s">
        <v>547</v>
      </c>
    </row>
    <row r="405" spans="1:2" ht="15">
      <c r="A405" s="45">
        <v>28108</v>
      </c>
      <c r="B405" s="43" t="s">
        <v>548</v>
      </c>
    </row>
    <row r="406" spans="1:2" ht="15">
      <c r="A406" s="40" t="s">
        <v>549</v>
      </c>
      <c r="B406" s="41" t="s">
        <v>550</v>
      </c>
    </row>
    <row r="407" spans="1:2" ht="15">
      <c r="A407" s="45">
        <v>15123</v>
      </c>
      <c r="B407" s="43" t="s">
        <v>551</v>
      </c>
    </row>
    <row r="408" spans="1:2" ht="15">
      <c r="A408" s="44">
        <v>11429</v>
      </c>
      <c r="B408" s="41" t="s">
        <v>552</v>
      </c>
    </row>
    <row r="409" spans="1:2" ht="15">
      <c r="A409" s="42" t="s">
        <v>27</v>
      </c>
      <c r="B409" s="43" t="s">
        <v>553</v>
      </c>
    </row>
    <row r="410" spans="1:2" ht="15">
      <c r="A410" s="44">
        <v>15601</v>
      </c>
      <c r="B410" s="41" t="s">
        <v>554</v>
      </c>
    </row>
    <row r="411" spans="1:2" ht="15">
      <c r="A411" s="45">
        <v>28103</v>
      </c>
      <c r="B411" s="43" t="s">
        <v>555</v>
      </c>
    </row>
    <row r="412" spans="1:2" ht="15">
      <c r="A412" s="44">
        <v>28307</v>
      </c>
      <c r="B412" s="41" t="s">
        <v>556</v>
      </c>
    </row>
    <row r="413" spans="1:2" ht="15">
      <c r="A413" s="45">
        <v>28316</v>
      </c>
      <c r="B413" s="43" t="s">
        <v>203</v>
      </c>
    </row>
    <row r="414" spans="1:2" ht="15">
      <c r="A414" s="44">
        <v>15611</v>
      </c>
      <c r="B414" s="41" t="s">
        <v>557</v>
      </c>
    </row>
    <row r="415" spans="1:2" ht="15">
      <c r="A415" s="42" t="s">
        <v>558</v>
      </c>
      <c r="B415" s="43" t="s">
        <v>559</v>
      </c>
    </row>
    <row r="416" spans="1:2" ht="15">
      <c r="A416" s="40" t="s">
        <v>560</v>
      </c>
      <c r="B416" s="41" t="s">
        <v>561</v>
      </c>
    </row>
    <row r="417" spans="1:2" ht="15">
      <c r="A417" s="45">
        <v>15901</v>
      </c>
      <c r="B417" s="43" t="s">
        <v>562</v>
      </c>
    </row>
    <row r="418" spans="1:2" ht="15">
      <c r="A418" s="44">
        <v>15902</v>
      </c>
      <c r="B418" s="41" t="s">
        <v>563</v>
      </c>
    </row>
    <row r="419" spans="1:2" ht="15">
      <c r="A419" s="45">
        <v>15342</v>
      </c>
      <c r="B419" s="43" t="s">
        <v>564</v>
      </c>
    </row>
    <row r="420" spans="1:2" ht="15">
      <c r="A420" s="44">
        <v>15146</v>
      </c>
      <c r="B420" s="41" t="s">
        <v>565</v>
      </c>
    </row>
    <row r="421" spans="1:2" ht="15">
      <c r="A421" s="45">
        <v>15341</v>
      </c>
      <c r="B421" s="43" t="s">
        <v>566</v>
      </c>
    </row>
    <row r="422" spans="1:2" ht="15">
      <c r="A422" s="44">
        <v>18104</v>
      </c>
      <c r="B422" s="41" t="s">
        <v>567</v>
      </c>
    </row>
    <row r="423" spans="1:2" ht="15">
      <c r="A423" s="45">
        <v>18105</v>
      </c>
      <c r="B423" s="43" t="s">
        <v>568</v>
      </c>
    </row>
    <row r="424" spans="1:2" ht="15">
      <c r="A424" s="44">
        <v>18110</v>
      </c>
      <c r="B424" s="41" t="s">
        <v>569</v>
      </c>
    </row>
    <row r="425" spans="1:2" ht="15">
      <c r="A425" s="45">
        <v>15604</v>
      </c>
      <c r="B425" s="43" t="s">
        <v>570</v>
      </c>
    </row>
    <row r="426" spans="1:2" ht="15">
      <c r="A426" s="44">
        <v>15106</v>
      </c>
      <c r="B426" s="41" t="s">
        <v>571</v>
      </c>
    </row>
    <row r="427" spans="1:2" ht="15">
      <c r="A427" s="45">
        <v>15602</v>
      </c>
      <c r="B427" s="43" t="s">
        <v>572</v>
      </c>
    </row>
    <row r="428" spans="1:2" ht="15">
      <c r="A428" s="40" t="s">
        <v>573</v>
      </c>
      <c r="B428" s="41" t="s">
        <v>574</v>
      </c>
    </row>
    <row r="429" spans="1:2" ht="15">
      <c r="A429" s="45">
        <v>15605</v>
      </c>
      <c r="B429" s="43" t="s">
        <v>575</v>
      </c>
    </row>
    <row r="430" spans="1:2" ht="15">
      <c r="A430" s="44">
        <v>15608</v>
      </c>
      <c r="B430" s="41" t="s">
        <v>1181</v>
      </c>
    </row>
    <row r="431" spans="1:2" ht="15">
      <c r="A431" s="45">
        <v>15607</v>
      </c>
      <c r="B431" s="43" t="s">
        <v>576</v>
      </c>
    </row>
    <row r="432" spans="1:2" ht="15">
      <c r="A432" s="44">
        <v>15609</v>
      </c>
      <c r="B432" s="41" t="s">
        <v>577</v>
      </c>
    </row>
    <row r="433" spans="1:2" ht="15">
      <c r="A433" s="45">
        <v>15624</v>
      </c>
      <c r="B433" s="43" t="s">
        <v>578</v>
      </c>
    </row>
    <row r="434" spans="1:2" ht="15">
      <c r="A434" s="44">
        <v>15610</v>
      </c>
      <c r="B434" s="41" t="s">
        <v>579</v>
      </c>
    </row>
    <row r="435" spans="1:2" ht="15">
      <c r="A435" s="45">
        <v>15606</v>
      </c>
      <c r="B435" s="43" t="s">
        <v>580</v>
      </c>
    </row>
    <row r="436" spans="1:2" ht="15">
      <c r="A436" s="44">
        <v>28207</v>
      </c>
      <c r="B436" s="41" t="s">
        <v>581</v>
      </c>
    </row>
    <row r="437" spans="1:2" ht="15">
      <c r="A437" s="42" t="s">
        <v>28</v>
      </c>
      <c r="B437" s="43" t="s">
        <v>582</v>
      </c>
    </row>
    <row r="438" spans="1:2" ht="15">
      <c r="A438" s="44">
        <v>15124</v>
      </c>
      <c r="B438" s="41" t="s">
        <v>583</v>
      </c>
    </row>
    <row r="439" spans="1:2" ht="15">
      <c r="A439" s="42" t="s">
        <v>584</v>
      </c>
      <c r="B439" s="43" t="s">
        <v>585</v>
      </c>
    </row>
    <row r="440" spans="1:2" ht="15">
      <c r="A440" s="40" t="s">
        <v>586</v>
      </c>
      <c r="B440" s="41" t="s">
        <v>587</v>
      </c>
    </row>
    <row r="441" spans="1:2" ht="15">
      <c r="A441" s="45">
        <v>15905</v>
      </c>
      <c r="B441" s="43" t="s">
        <v>588</v>
      </c>
    </row>
    <row r="442" spans="1:2" ht="15">
      <c r="A442" s="44">
        <v>15642</v>
      </c>
      <c r="B442" s="41" t="s">
        <v>589</v>
      </c>
    </row>
    <row r="443" spans="1:2" ht="15">
      <c r="A443" s="45">
        <v>15643</v>
      </c>
      <c r="B443" s="43" t="s">
        <v>590</v>
      </c>
    </row>
    <row r="444" spans="1:2" ht="15">
      <c r="A444" s="44">
        <v>15641</v>
      </c>
      <c r="B444" s="41" t="s">
        <v>591</v>
      </c>
    </row>
    <row r="445" spans="1:2" ht="15">
      <c r="A445" s="45">
        <v>15134</v>
      </c>
      <c r="B445" s="43" t="s">
        <v>592</v>
      </c>
    </row>
    <row r="446" spans="1:2" ht="15">
      <c r="A446" s="40" t="s">
        <v>593</v>
      </c>
      <c r="B446" s="41" t="s">
        <v>594</v>
      </c>
    </row>
    <row r="447" spans="1:2" ht="15">
      <c r="A447" s="42" t="s">
        <v>595</v>
      </c>
      <c r="B447" s="43" t="s">
        <v>596</v>
      </c>
    </row>
    <row r="448" spans="1:2" ht="15">
      <c r="A448" s="44">
        <v>28305</v>
      </c>
      <c r="B448" s="41" t="s">
        <v>597</v>
      </c>
    </row>
    <row r="449" spans="1:2" ht="15">
      <c r="A449" s="45">
        <v>28212</v>
      </c>
      <c r="B449" s="43" t="s">
        <v>598</v>
      </c>
    </row>
    <row r="450" spans="1:2" ht="15">
      <c r="A450" s="40" t="s">
        <v>599</v>
      </c>
      <c r="B450" s="41" t="s">
        <v>600</v>
      </c>
    </row>
    <row r="451" spans="1:2" ht="15">
      <c r="A451" s="45">
        <v>28209</v>
      </c>
      <c r="B451" s="43" t="s">
        <v>601</v>
      </c>
    </row>
    <row r="452" spans="1:2" ht="15">
      <c r="A452" s="44">
        <v>28208</v>
      </c>
      <c r="B452" s="41" t="s">
        <v>602</v>
      </c>
    </row>
    <row r="453" spans="1:2" ht="15">
      <c r="A453" s="45">
        <v>28204</v>
      </c>
      <c r="B453" s="43" t="s">
        <v>603</v>
      </c>
    </row>
    <row r="454" spans="1:2" ht="15">
      <c r="A454" s="44">
        <v>28203</v>
      </c>
      <c r="B454" s="41" t="s">
        <v>604</v>
      </c>
    </row>
    <row r="455" spans="1:2" ht="15">
      <c r="A455" s="45">
        <v>28201</v>
      </c>
      <c r="B455" s="43" t="s">
        <v>605</v>
      </c>
    </row>
    <row r="456" spans="1:2" ht="15">
      <c r="A456" s="44">
        <v>28206</v>
      </c>
      <c r="B456" s="41" t="s">
        <v>606</v>
      </c>
    </row>
    <row r="457" spans="1:2" ht="15">
      <c r="A457" s="45">
        <v>28205</v>
      </c>
      <c r="B457" s="43" t="s">
        <v>607</v>
      </c>
    </row>
    <row r="458" spans="1:2" ht="15">
      <c r="A458" s="44">
        <v>28213</v>
      </c>
      <c r="B458" s="41" t="s">
        <v>608</v>
      </c>
    </row>
    <row r="459" spans="1:2" ht="15">
      <c r="A459" s="45">
        <v>28211</v>
      </c>
      <c r="B459" s="43" t="s">
        <v>609</v>
      </c>
    </row>
    <row r="460" spans="1:2" ht="15">
      <c r="A460" s="44">
        <v>15126</v>
      </c>
      <c r="B460" s="41" t="s">
        <v>610</v>
      </c>
    </row>
    <row r="461" spans="1:2" ht="15">
      <c r="A461" s="45">
        <v>15614</v>
      </c>
      <c r="B461" s="43" t="s">
        <v>611</v>
      </c>
    </row>
    <row r="462" spans="1:2" ht="15">
      <c r="A462" s="40" t="s">
        <v>612</v>
      </c>
      <c r="B462" s="41" t="s">
        <v>613</v>
      </c>
    </row>
    <row r="463" spans="1:2" ht="15">
      <c r="A463" s="42" t="s">
        <v>614</v>
      </c>
      <c r="B463" s="43" t="s">
        <v>615</v>
      </c>
    </row>
    <row r="464" spans="1:2" ht="15">
      <c r="A464" s="40" t="s">
        <v>616</v>
      </c>
      <c r="B464" s="41" t="s">
        <v>617</v>
      </c>
    </row>
    <row r="465" spans="1:2" ht="15">
      <c r="A465" s="42" t="s">
        <v>618</v>
      </c>
      <c r="B465" s="43" t="s">
        <v>619</v>
      </c>
    </row>
    <row r="466" spans="1:2" ht="15">
      <c r="A466" s="44">
        <v>15907</v>
      </c>
      <c r="B466" s="41" t="s">
        <v>620</v>
      </c>
    </row>
    <row r="467" spans="1:2" ht="15">
      <c r="A467" s="45">
        <v>28242</v>
      </c>
      <c r="B467" s="43" t="s">
        <v>621</v>
      </c>
    </row>
    <row r="468" spans="1:2" ht="15">
      <c r="A468" s="44">
        <v>28243</v>
      </c>
      <c r="B468" s="41" t="s">
        <v>622</v>
      </c>
    </row>
    <row r="469" spans="1:2" ht="15">
      <c r="A469" s="45">
        <v>28241</v>
      </c>
      <c r="B469" s="43" t="s">
        <v>623</v>
      </c>
    </row>
    <row r="470" spans="1:2" ht="15">
      <c r="A470" s="44">
        <v>15136</v>
      </c>
      <c r="B470" s="41" t="s">
        <v>624</v>
      </c>
    </row>
    <row r="471" spans="1:2" ht="15">
      <c r="A471" s="42" t="s">
        <v>625</v>
      </c>
      <c r="B471" s="43" t="s">
        <v>626</v>
      </c>
    </row>
    <row r="472" spans="1:2" ht="15">
      <c r="A472" s="44">
        <v>28109</v>
      </c>
      <c r="B472" s="41" t="s">
        <v>627</v>
      </c>
    </row>
    <row r="473" spans="1:2" ht="15">
      <c r="A473" s="45">
        <v>28114</v>
      </c>
      <c r="B473" s="43" t="s">
        <v>628</v>
      </c>
    </row>
    <row r="474" spans="1:2" ht="15">
      <c r="A474" s="44">
        <v>28106</v>
      </c>
      <c r="B474" s="41" t="s">
        <v>629</v>
      </c>
    </row>
    <row r="475" spans="1:2" ht="15">
      <c r="A475" s="45">
        <v>28110</v>
      </c>
      <c r="B475" s="43" t="s">
        <v>630</v>
      </c>
    </row>
    <row r="476" spans="1:2" ht="15">
      <c r="A476" s="44">
        <v>28113</v>
      </c>
      <c r="B476" s="41" t="s">
        <v>631</v>
      </c>
    </row>
    <row r="477" spans="1:2" ht="15">
      <c r="A477" s="45">
        <v>28111</v>
      </c>
      <c r="B477" s="43" t="s">
        <v>632</v>
      </c>
    </row>
    <row r="478" spans="1:2" ht="15">
      <c r="A478" s="44">
        <v>28303</v>
      </c>
      <c r="B478" s="41" t="s">
        <v>633</v>
      </c>
    </row>
    <row r="479" spans="1:2" ht="15">
      <c r="A479" s="45">
        <v>28306</v>
      </c>
      <c r="B479" s="43" t="s">
        <v>634</v>
      </c>
    </row>
    <row r="480" spans="1:2" ht="15">
      <c r="A480" s="44">
        <v>28304</v>
      </c>
      <c r="B480" s="41" t="s">
        <v>635</v>
      </c>
    </row>
    <row r="481" spans="1:2" ht="15">
      <c r="A481" s="45">
        <v>28315</v>
      </c>
      <c r="B481" s="43" t="s">
        <v>636</v>
      </c>
    </row>
    <row r="482" spans="1:2" ht="15">
      <c r="A482" s="44">
        <v>15127</v>
      </c>
      <c r="B482" s="41" t="s">
        <v>637</v>
      </c>
    </row>
    <row r="483" spans="1:2" ht="15">
      <c r="A483" s="45">
        <v>15616</v>
      </c>
      <c r="B483" s="43" t="s">
        <v>638</v>
      </c>
    </row>
    <row r="484" spans="1:2" ht="15">
      <c r="A484" s="40" t="s">
        <v>639</v>
      </c>
      <c r="B484" s="41" t="s">
        <v>640</v>
      </c>
    </row>
    <row r="485" spans="1:2" ht="15">
      <c r="A485" s="42" t="s">
        <v>641</v>
      </c>
      <c r="B485" s="43" t="s">
        <v>642</v>
      </c>
    </row>
    <row r="486" spans="1:2" ht="15">
      <c r="A486" s="44">
        <v>15906</v>
      </c>
      <c r="B486" s="41" t="s">
        <v>643</v>
      </c>
    </row>
    <row r="487" spans="1:2" ht="15">
      <c r="A487" s="45">
        <v>28142</v>
      </c>
      <c r="B487" s="43" t="s">
        <v>644</v>
      </c>
    </row>
    <row r="488" spans="1:2" ht="15">
      <c r="A488" s="44">
        <v>28143</v>
      </c>
      <c r="B488" s="41" t="s">
        <v>645</v>
      </c>
    </row>
    <row r="489" spans="1:2" ht="15">
      <c r="A489" s="45">
        <v>28141</v>
      </c>
      <c r="B489" s="43" t="s">
        <v>646</v>
      </c>
    </row>
    <row r="490" spans="1:2" ht="15">
      <c r="A490" s="40" t="s">
        <v>647</v>
      </c>
      <c r="B490" s="41" t="s">
        <v>648</v>
      </c>
    </row>
    <row r="491" spans="1:2" ht="15">
      <c r="A491" s="42" t="s">
        <v>649</v>
      </c>
      <c r="B491" s="43" t="s">
        <v>650</v>
      </c>
    </row>
    <row r="492" spans="1:2" ht="15">
      <c r="A492" s="40" t="s">
        <v>651</v>
      </c>
      <c r="B492" s="41" t="s">
        <v>652</v>
      </c>
    </row>
    <row r="493" spans="1:2" ht="15">
      <c r="A493" s="42" t="s">
        <v>653</v>
      </c>
      <c r="B493" s="43" t="s">
        <v>654</v>
      </c>
    </row>
    <row r="494" spans="1:2" ht="15">
      <c r="A494" s="40" t="s">
        <v>655</v>
      </c>
      <c r="B494" s="41" t="s">
        <v>656</v>
      </c>
    </row>
    <row r="495" spans="1:2" ht="15">
      <c r="A495" s="42" t="s">
        <v>657</v>
      </c>
      <c r="B495" s="43" t="s">
        <v>658</v>
      </c>
    </row>
    <row r="496" spans="1:2" ht="15">
      <c r="A496" s="40" t="s">
        <v>659</v>
      </c>
      <c r="B496" s="41" t="s">
        <v>660</v>
      </c>
    </row>
    <row r="497" spans="1:2" ht="15">
      <c r="A497" s="42" t="s">
        <v>661</v>
      </c>
      <c r="B497" s="43" t="s">
        <v>662</v>
      </c>
    </row>
    <row r="498" spans="1:2" ht="15">
      <c r="A498" s="40" t="s">
        <v>663</v>
      </c>
      <c r="B498" s="41" t="s">
        <v>664</v>
      </c>
    </row>
    <row r="499" spans="1:2" ht="15">
      <c r="A499" s="45">
        <v>11435</v>
      </c>
      <c r="B499" s="43" t="s">
        <v>665</v>
      </c>
    </row>
    <row r="500" spans="1:2" ht="15">
      <c r="A500" s="40" t="s">
        <v>666</v>
      </c>
      <c r="B500" s="41" t="s">
        <v>667</v>
      </c>
    </row>
    <row r="501" spans="1:2" ht="15">
      <c r="A501" s="42" t="s">
        <v>668</v>
      </c>
      <c r="B501" s="43" t="s">
        <v>669</v>
      </c>
    </row>
    <row r="502" spans="1:2" ht="15">
      <c r="A502" s="40" t="s">
        <v>670</v>
      </c>
      <c r="B502" s="41" t="s">
        <v>671</v>
      </c>
    </row>
    <row r="503" spans="1:2" ht="15">
      <c r="A503" s="45">
        <v>15908</v>
      </c>
      <c r="B503" s="43" t="s">
        <v>672</v>
      </c>
    </row>
    <row r="504" spans="1:2" ht="15">
      <c r="A504" s="44">
        <v>15743</v>
      </c>
      <c r="B504" s="41" t="s">
        <v>673</v>
      </c>
    </row>
    <row r="505" spans="1:2" ht="15">
      <c r="A505" s="45">
        <v>15742</v>
      </c>
      <c r="B505" s="43" t="s">
        <v>674</v>
      </c>
    </row>
    <row r="506" spans="1:2" ht="15">
      <c r="A506" s="44">
        <v>15741</v>
      </c>
      <c r="B506" s="41" t="s">
        <v>675</v>
      </c>
    </row>
    <row r="507" spans="1:2" ht="15">
      <c r="A507" s="45">
        <v>12206</v>
      </c>
      <c r="B507" s="43" t="s">
        <v>676</v>
      </c>
    </row>
    <row r="508" spans="1:2" ht="15">
      <c r="A508" s="44">
        <v>12207</v>
      </c>
      <c r="B508" s="41" t="s">
        <v>677</v>
      </c>
    </row>
    <row r="509" spans="1:2" ht="15">
      <c r="A509" s="45">
        <v>13426</v>
      </c>
      <c r="B509" s="43" t="s">
        <v>678</v>
      </c>
    </row>
    <row r="510" spans="1:2" ht="15">
      <c r="A510" s="44">
        <v>13172</v>
      </c>
      <c r="B510" s="41" t="s">
        <v>679</v>
      </c>
    </row>
    <row r="511" spans="1:2" ht="15">
      <c r="A511" s="45">
        <v>12204</v>
      </c>
      <c r="B511" s="43" t="s">
        <v>680</v>
      </c>
    </row>
    <row r="512" spans="1:2" ht="15">
      <c r="A512" s="44">
        <v>12205</v>
      </c>
      <c r="B512" s="41" t="s">
        <v>681</v>
      </c>
    </row>
    <row r="513" spans="1:2" ht="15">
      <c r="A513" s="45">
        <v>12208</v>
      </c>
      <c r="B513" s="43" t="s">
        <v>1597</v>
      </c>
    </row>
    <row r="514" spans="1:2" ht="15">
      <c r="A514" s="44">
        <v>12209</v>
      </c>
      <c r="B514" s="41" t="s">
        <v>682</v>
      </c>
    </row>
    <row r="515" spans="1:2" ht="15">
      <c r="A515" s="45">
        <v>12210</v>
      </c>
      <c r="B515" s="43" t="s">
        <v>683</v>
      </c>
    </row>
    <row r="516" spans="1:2" ht="15">
      <c r="A516" s="40" t="s">
        <v>684</v>
      </c>
      <c r="B516" s="41" t="s">
        <v>685</v>
      </c>
    </row>
    <row r="517" spans="1:2" ht="15">
      <c r="A517" s="45">
        <v>12110</v>
      </c>
      <c r="B517" s="43" t="s">
        <v>686</v>
      </c>
    </row>
    <row r="518" spans="1:2" ht="15">
      <c r="A518" s="44">
        <v>12104</v>
      </c>
      <c r="B518" s="41" t="s">
        <v>687</v>
      </c>
    </row>
    <row r="519" spans="1:2" ht="15">
      <c r="A519" s="45">
        <v>12202</v>
      </c>
      <c r="B519" s="43" t="s">
        <v>688</v>
      </c>
    </row>
    <row r="520" spans="1:2" ht="15">
      <c r="A520" s="44">
        <v>12203</v>
      </c>
      <c r="B520" s="41" t="s">
        <v>689</v>
      </c>
    </row>
    <row r="521" spans="1:2" ht="15">
      <c r="A521" s="45">
        <v>12201</v>
      </c>
      <c r="B521" s="43" t="s">
        <v>690</v>
      </c>
    </row>
    <row r="522" spans="1:2" ht="15">
      <c r="A522" s="40" t="s">
        <v>691</v>
      </c>
      <c r="B522" s="41" t="s">
        <v>692</v>
      </c>
    </row>
    <row r="523" spans="1:2" ht="15">
      <c r="A523" s="45">
        <v>12108</v>
      </c>
      <c r="B523" s="43" t="s">
        <v>693</v>
      </c>
    </row>
    <row r="524" spans="1:2" ht="15">
      <c r="A524" s="44">
        <v>22622</v>
      </c>
      <c r="B524" s="41" t="s">
        <v>694</v>
      </c>
    </row>
    <row r="525" spans="1:2" ht="15">
      <c r="A525" s="45">
        <v>26206</v>
      </c>
      <c r="B525" s="43" t="s">
        <v>695</v>
      </c>
    </row>
    <row r="526" spans="1:2" ht="15">
      <c r="A526" s="44">
        <v>23127</v>
      </c>
      <c r="B526" s="41" t="s">
        <v>696</v>
      </c>
    </row>
    <row r="527" spans="1:2" ht="15">
      <c r="A527" s="45">
        <v>13476</v>
      </c>
      <c r="B527" s="43" t="s">
        <v>398</v>
      </c>
    </row>
    <row r="528" spans="1:2" ht="15">
      <c r="A528" s="40" t="s">
        <v>697</v>
      </c>
      <c r="B528" s="41" t="s">
        <v>698</v>
      </c>
    </row>
    <row r="529" spans="1:2" ht="15">
      <c r="A529" s="45">
        <v>12401</v>
      </c>
      <c r="B529" s="43" t="s">
        <v>437</v>
      </c>
    </row>
    <row r="530" spans="1:2" ht="15">
      <c r="A530" s="44">
        <v>13114</v>
      </c>
      <c r="B530" s="41" t="s">
        <v>699</v>
      </c>
    </row>
    <row r="531" spans="1:2" ht="15">
      <c r="A531" s="42" t="s">
        <v>700</v>
      </c>
      <c r="B531" s="43" t="s">
        <v>401</v>
      </c>
    </row>
    <row r="532" spans="1:2" ht="15">
      <c r="A532" s="44">
        <v>12101</v>
      </c>
      <c r="B532" s="41" t="s">
        <v>400</v>
      </c>
    </row>
    <row r="533" spans="1:2" ht="15">
      <c r="A533" s="45">
        <v>12106</v>
      </c>
      <c r="B533" s="43" t="s">
        <v>701</v>
      </c>
    </row>
    <row r="534" spans="1:2" ht="15">
      <c r="A534" s="44">
        <v>12107</v>
      </c>
      <c r="B534" s="41" t="s">
        <v>702</v>
      </c>
    </row>
    <row r="535" spans="1:2" ht="15">
      <c r="A535" s="42" t="s">
        <v>703</v>
      </c>
      <c r="B535" s="43" t="s">
        <v>704</v>
      </c>
    </row>
    <row r="536" spans="1:2" ht="15">
      <c r="A536" s="40" t="s">
        <v>705</v>
      </c>
      <c r="B536" s="41" t="s">
        <v>706</v>
      </c>
    </row>
    <row r="537" spans="1:2" ht="15">
      <c r="A537" s="42" t="s">
        <v>707</v>
      </c>
      <c r="B537" s="43" t="s">
        <v>708</v>
      </c>
    </row>
    <row r="538" spans="1:2" ht="15">
      <c r="A538" s="44">
        <v>12410</v>
      </c>
      <c r="B538" s="41" t="s">
        <v>709</v>
      </c>
    </row>
    <row r="539" spans="1:2" ht="15">
      <c r="A539" s="45">
        <v>12411</v>
      </c>
      <c r="B539" s="43" t="s">
        <v>710</v>
      </c>
    </row>
    <row r="540" spans="1:2" ht="15">
      <c r="A540" s="44">
        <v>12412</v>
      </c>
      <c r="B540" s="41" t="s">
        <v>711</v>
      </c>
    </row>
    <row r="541" spans="1:2" ht="15">
      <c r="A541" s="42" t="s">
        <v>712</v>
      </c>
      <c r="B541" s="43" t="s">
        <v>240</v>
      </c>
    </row>
    <row r="542" spans="1:2" ht="15">
      <c r="A542" s="44">
        <v>19106</v>
      </c>
      <c r="B542" s="41" t="s">
        <v>713</v>
      </c>
    </row>
    <row r="543" spans="1:2" ht="15">
      <c r="A543" s="45">
        <v>23105</v>
      </c>
      <c r="B543" s="43" t="s">
        <v>714</v>
      </c>
    </row>
    <row r="544" spans="1:2" ht="15">
      <c r="A544" s="44">
        <v>23218</v>
      </c>
      <c r="B544" s="41" t="s">
        <v>715</v>
      </c>
    </row>
    <row r="545" spans="1:2" ht="15">
      <c r="A545" s="45">
        <v>23109</v>
      </c>
      <c r="B545" s="43" t="s">
        <v>716</v>
      </c>
    </row>
    <row r="546" spans="1:2" ht="15">
      <c r="A546" s="40" t="s">
        <v>717</v>
      </c>
      <c r="B546" s="41" t="s">
        <v>718</v>
      </c>
    </row>
    <row r="547" spans="1:2" ht="15">
      <c r="A547" s="42" t="s">
        <v>719</v>
      </c>
      <c r="B547" s="43" t="s">
        <v>720</v>
      </c>
    </row>
    <row r="548" spans="1:2" ht="15">
      <c r="A548" s="44">
        <v>23208</v>
      </c>
      <c r="B548" s="41" t="s">
        <v>721</v>
      </c>
    </row>
    <row r="549" spans="1:2" ht="15">
      <c r="A549" s="45">
        <v>23202</v>
      </c>
      <c r="B549" s="43" t="s">
        <v>722</v>
      </c>
    </row>
    <row r="550" spans="1:2" ht="15">
      <c r="A550" s="44">
        <v>23210</v>
      </c>
      <c r="B550" s="41" t="s">
        <v>723</v>
      </c>
    </row>
    <row r="551" spans="1:2" ht="15">
      <c r="A551" s="45">
        <v>13107</v>
      </c>
      <c r="B551" s="43" t="s">
        <v>724</v>
      </c>
    </row>
    <row r="552" spans="1:2" ht="15">
      <c r="A552" s="44">
        <v>23104</v>
      </c>
      <c r="B552" s="41" t="s">
        <v>725</v>
      </c>
    </row>
    <row r="553" spans="1:2" ht="15">
      <c r="A553" s="42" t="s">
        <v>95</v>
      </c>
      <c r="B553" s="43" t="s">
        <v>726</v>
      </c>
    </row>
    <row r="554" spans="1:2" ht="15">
      <c r="A554" s="44">
        <v>23217</v>
      </c>
      <c r="B554" s="41" t="s">
        <v>727</v>
      </c>
    </row>
    <row r="555" spans="1:2" ht="15">
      <c r="A555" s="45">
        <v>23110</v>
      </c>
      <c r="B555" s="43" t="s">
        <v>728</v>
      </c>
    </row>
    <row r="556" spans="1:2" ht="15">
      <c r="A556" s="44">
        <v>23204</v>
      </c>
      <c r="B556" s="41" t="s">
        <v>729</v>
      </c>
    </row>
    <row r="557" spans="1:2" ht="15">
      <c r="A557" s="45">
        <v>23115</v>
      </c>
      <c r="B557" s="43" t="s">
        <v>730</v>
      </c>
    </row>
    <row r="558" spans="1:2" ht="15">
      <c r="A558" s="44">
        <v>23207</v>
      </c>
      <c r="B558" s="41" t="s">
        <v>731</v>
      </c>
    </row>
    <row r="559" spans="1:2" ht="15">
      <c r="A559" s="45">
        <v>12325</v>
      </c>
      <c r="B559" s="43" t="s">
        <v>732</v>
      </c>
    </row>
    <row r="560" spans="1:2" ht="15">
      <c r="A560" s="44">
        <v>23108</v>
      </c>
      <c r="B560" s="41" t="s">
        <v>733</v>
      </c>
    </row>
    <row r="561" spans="1:2" ht="15">
      <c r="A561" s="45">
        <v>23117</v>
      </c>
      <c r="B561" s="43" t="s">
        <v>734</v>
      </c>
    </row>
    <row r="562" spans="1:2" ht="15">
      <c r="A562" s="40" t="s">
        <v>23</v>
      </c>
      <c r="B562" s="41" t="s">
        <v>735</v>
      </c>
    </row>
    <row r="563" spans="1:2" ht="15">
      <c r="A563" s="45">
        <v>23301</v>
      </c>
      <c r="B563" s="43" t="s">
        <v>736</v>
      </c>
    </row>
    <row r="564" spans="1:2" ht="15">
      <c r="A564" s="44">
        <v>23302</v>
      </c>
      <c r="B564" s="41" t="s">
        <v>737</v>
      </c>
    </row>
    <row r="565" spans="1:2" ht="15">
      <c r="A565" s="45">
        <v>22506</v>
      </c>
      <c r="B565" s="43" t="s">
        <v>738</v>
      </c>
    </row>
    <row r="566" spans="1:2" ht="15">
      <c r="A566" s="44">
        <v>23223</v>
      </c>
      <c r="B566" s="41" t="s">
        <v>739</v>
      </c>
    </row>
    <row r="567" spans="1:2" ht="15">
      <c r="A567" s="45">
        <v>23139</v>
      </c>
      <c r="B567" s="43" t="s">
        <v>740</v>
      </c>
    </row>
    <row r="568" spans="1:2" ht="15">
      <c r="A568" s="40" t="s">
        <v>741</v>
      </c>
      <c r="B568" s="41" t="s">
        <v>486</v>
      </c>
    </row>
    <row r="569" spans="1:2" ht="15">
      <c r="A569" s="42" t="s">
        <v>742</v>
      </c>
      <c r="B569" s="43" t="s">
        <v>743</v>
      </c>
    </row>
    <row r="570" spans="1:2" ht="15">
      <c r="A570" s="40" t="s">
        <v>744</v>
      </c>
      <c r="B570" s="41" t="s">
        <v>745</v>
      </c>
    </row>
    <row r="571" spans="1:2" ht="15">
      <c r="A571" s="42" t="s">
        <v>746</v>
      </c>
      <c r="B571" s="43" t="s">
        <v>747</v>
      </c>
    </row>
    <row r="572" spans="1:2" ht="15">
      <c r="A572" s="40" t="s">
        <v>748</v>
      </c>
      <c r="B572" s="41" t="s">
        <v>749</v>
      </c>
    </row>
    <row r="573" spans="1:2" ht="15">
      <c r="A573" s="42" t="s">
        <v>750</v>
      </c>
      <c r="B573" s="43" t="s">
        <v>751</v>
      </c>
    </row>
    <row r="574" spans="1:2" ht="15">
      <c r="A574" s="44">
        <v>22301</v>
      </c>
      <c r="B574" s="41" t="s">
        <v>752</v>
      </c>
    </row>
    <row r="575" spans="1:2" ht="15">
      <c r="A575" s="45">
        <v>22310</v>
      </c>
      <c r="B575" s="43" t="s">
        <v>753</v>
      </c>
    </row>
    <row r="576" spans="1:2" ht="15">
      <c r="A576" s="44">
        <v>22344</v>
      </c>
      <c r="B576" s="41" t="s">
        <v>754</v>
      </c>
    </row>
    <row r="577" spans="1:2" ht="15">
      <c r="A577" s="45">
        <v>22141</v>
      </c>
      <c r="B577" s="43" t="s">
        <v>755</v>
      </c>
    </row>
    <row r="578" spans="1:2" ht="15">
      <c r="A578" s="44">
        <v>22318</v>
      </c>
      <c r="B578" s="41" t="s">
        <v>756</v>
      </c>
    </row>
    <row r="579" spans="1:2" ht="15">
      <c r="A579" s="45">
        <v>22340</v>
      </c>
      <c r="B579" s="43" t="s">
        <v>757</v>
      </c>
    </row>
    <row r="580" spans="1:2" ht="15">
      <c r="A580" s="44">
        <v>23123</v>
      </c>
      <c r="B580" s="41" t="s">
        <v>758</v>
      </c>
    </row>
    <row r="581" spans="1:2" ht="15">
      <c r="A581" s="45">
        <v>22342</v>
      </c>
      <c r="B581" s="43" t="s">
        <v>759</v>
      </c>
    </row>
    <row r="582" spans="1:2" ht="15">
      <c r="A582" s="44">
        <v>22305</v>
      </c>
      <c r="B582" s="41" t="s">
        <v>760</v>
      </c>
    </row>
    <row r="583" spans="1:2" ht="15">
      <c r="A583" s="45">
        <v>22341</v>
      </c>
      <c r="B583" s="43" t="s">
        <v>761</v>
      </c>
    </row>
    <row r="584" spans="1:2" ht="15">
      <c r="A584" s="44">
        <v>22343</v>
      </c>
      <c r="B584" s="41" t="s">
        <v>762</v>
      </c>
    </row>
    <row r="585" spans="1:2" ht="15">
      <c r="A585" s="45">
        <v>22313</v>
      </c>
      <c r="B585" s="43" t="s">
        <v>763</v>
      </c>
    </row>
    <row r="586" spans="1:2" ht="15">
      <c r="A586" s="44">
        <v>22329</v>
      </c>
      <c r="B586" s="41" t="s">
        <v>764</v>
      </c>
    </row>
    <row r="587" spans="1:2" ht="15">
      <c r="A587" s="45">
        <v>22308</v>
      </c>
      <c r="B587" s="43" t="s">
        <v>765</v>
      </c>
    </row>
    <row r="588" spans="1:2" ht="15">
      <c r="A588" s="44">
        <v>22408</v>
      </c>
      <c r="B588" s="41" t="s">
        <v>766</v>
      </c>
    </row>
    <row r="589" spans="1:2" ht="15">
      <c r="A589" s="45">
        <v>22317</v>
      </c>
      <c r="B589" s="43" t="s">
        <v>767</v>
      </c>
    </row>
    <row r="590" spans="1:2" ht="15">
      <c r="A590" s="44">
        <v>22309</v>
      </c>
      <c r="B590" s="41" t="s">
        <v>702</v>
      </c>
    </row>
    <row r="591" spans="1:2" ht="15">
      <c r="A591" s="45">
        <v>22316</v>
      </c>
      <c r="B591" s="43" t="s">
        <v>768</v>
      </c>
    </row>
    <row r="592" spans="1:2" ht="15">
      <c r="A592" s="40" t="s">
        <v>769</v>
      </c>
      <c r="B592" s="41" t="s">
        <v>770</v>
      </c>
    </row>
    <row r="593" spans="1:2" ht="15">
      <c r="A593" s="45">
        <v>13115</v>
      </c>
      <c r="B593" s="43" t="s">
        <v>771</v>
      </c>
    </row>
    <row r="594" spans="1:2" ht="15">
      <c r="A594" s="44">
        <v>22201</v>
      </c>
      <c r="B594" s="41" t="s">
        <v>772</v>
      </c>
    </row>
    <row r="595" spans="1:2" ht="15">
      <c r="A595" s="42" t="s">
        <v>773</v>
      </c>
      <c r="B595" s="43" t="s">
        <v>774</v>
      </c>
    </row>
    <row r="596" spans="1:2" ht="15">
      <c r="A596" s="40" t="s">
        <v>775</v>
      </c>
      <c r="B596" s="41" t="s">
        <v>776</v>
      </c>
    </row>
    <row r="597" spans="1:2" ht="15">
      <c r="A597" s="45">
        <v>22326</v>
      </c>
      <c r="B597" s="43" t="s">
        <v>777</v>
      </c>
    </row>
    <row r="598" spans="1:2" ht="15">
      <c r="A598" s="40" t="s">
        <v>778</v>
      </c>
      <c r="B598" s="41" t="s">
        <v>779</v>
      </c>
    </row>
    <row r="599" spans="1:2" ht="15">
      <c r="A599" s="42" t="s">
        <v>780</v>
      </c>
      <c r="B599" s="43" t="s">
        <v>781</v>
      </c>
    </row>
    <row r="600" spans="1:2" ht="15">
      <c r="A600" s="40" t="s">
        <v>782</v>
      </c>
      <c r="B600" s="41" t="s">
        <v>783</v>
      </c>
    </row>
    <row r="601" spans="1:2" ht="15">
      <c r="A601" s="42" t="s">
        <v>784</v>
      </c>
      <c r="B601" s="43" t="s">
        <v>785</v>
      </c>
    </row>
    <row r="602" spans="1:2" ht="15">
      <c r="A602" s="44">
        <v>26124</v>
      </c>
      <c r="B602" s="41" t="s">
        <v>786</v>
      </c>
    </row>
    <row r="603" spans="1:2" ht="15">
      <c r="A603" s="42" t="s">
        <v>97</v>
      </c>
      <c r="B603" s="43" t="s">
        <v>787</v>
      </c>
    </row>
    <row r="604" spans="1:2" ht="15">
      <c r="A604" s="44">
        <v>26123</v>
      </c>
      <c r="B604" s="41" t="s">
        <v>788</v>
      </c>
    </row>
    <row r="605" spans="1:2" ht="15">
      <c r="A605" s="45">
        <v>26122</v>
      </c>
      <c r="B605" s="43" t="s">
        <v>789</v>
      </c>
    </row>
    <row r="606" spans="1:2" ht="15">
      <c r="A606" s="44">
        <v>26120</v>
      </c>
      <c r="B606" s="41" t="s">
        <v>790</v>
      </c>
    </row>
    <row r="607" spans="1:2" ht="15">
      <c r="A607" s="45">
        <v>26121</v>
      </c>
      <c r="B607" s="43" t="s">
        <v>528</v>
      </c>
    </row>
    <row r="608" spans="1:2" ht="15">
      <c r="A608" s="44">
        <v>26118</v>
      </c>
      <c r="B608" s="41" t="s">
        <v>791</v>
      </c>
    </row>
    <row r="609" spans="1:2" ht="15">
      <c r="A609" s="45">
        <v>26127</v>
      </c>
      <c r="B609" s="43" t="s">
        <v>792</v>
      </c>
    </row>
    <row r="610" spans="1:2" ht="15">
      <c r="A610" s="44">
        <v>26119</v>
      </c>
      <c r="B610" s="41" t="s">
        <v>793</v>
      </c>
    </row>
    <row r="611" spans="1:2" ht="15">
      <c r="A611" s="42" t="s">
        <v>794</v>
      </c>
      <c r="B611" s="43" t="s">
        <v>795</v>
      </c>
    </row>
    <row r="612" spans="1:2" ht="15">
      <c r="A612" s="44">
        <v>26125</v>
      </c>
      <c r="B612" s="41" t="s">
        <v>796</v>
      </c>
    </row>
    <row r="613" spans="1:2" ht="15">
      <c r="A613" s="45">
        <v>26126</v>
      </c>
      <c r="B613" s="43" t="s">
        <v>797</v>
      </c>
    </row>
    <row r="614" spans="1:2" ht="15">
      <c r="A614" s="44">
        <v>26129</v>
      </c>
      <c r="B614" s="41" t="s">
        <v>798</v>
      </c>
    </row>
    <row r="615" spans="1:2" ht="15">
      <c r="A615" s="45">
        <v>12111</v>
      </c>
      <c r="B615" s="43" t="s">
        <v>799</v>
      </c>
    </row>
    <row r="616" spans="1:2" ht="15">
      <c r="A616" s="40" t="s">
        <v>48</v>
      </c>
      <c r="B616" s="41" t="s">
        <v>800</v>
      </c>
    </row>
    <row r="617" spans="1:2" ht="15">
      <c r="A617" s="42" t="s">
        <v>801</v>
      </c>
      <c r="B617" s="43" t="s">
        <v>802</v>
      </c>
    </row>
    <row r="618" spans="1:2" ht="15">
      <c r="A618" s="40" t="s">
        <v>803</v>
      </c>
      <c r="B618" s="41" t="s">
        <v>804</v>
      </c>
    </row>
    <row r="619" spans="1:2" ht="15">
      <c r="A619" s="42" t="s">
        <v>805</v>
      </c>
      <c r="B619" s="43" t="s">
        <v>806</v>
      </c>
    </row>
    <row r="620" spans="1:2" ht="15">
      <c r="A620" s="40" t="s">
        <v>807</v>
      </c>
      <c r="B620" s="41" t="s">
        <v>808</v>
      </c>
    </row>
    <row r="621" spans="1:2" ht="15">
      <c r="A621" s="45">
        <v>26111</v>
      </c>
      <c r="B621" s="43" t="s">
        <v>809</v>
      </c>
    </row>
    <row r="622" spans="1:2" ht="15">
      <c r="A622" s="44">
        <v>26108</v>
      </c>
      <c r="B622" s="41" t="s">
        <v>810</v>
      </c>
    </row>
    <row r="623" spans="1:2" ht="15">
      <c r="A623" s="42" t="s">
        <v>811</v>
      </c>
      <c r="B623" s="43" t="s">
        <v>812</v>
      </c>
    </row>
    <row r="624" spans="1:2" ht="15">
      <c r="A624" s="40" t="s">
        <v>813</v>
      </c>
      <c r="B624" s="41" t="s">
        <v>814</v>
      </c>
    </row>
    <row r="625" spans="1:2" ht="15">
      <c r="A625" s="42" t="s">
        <v>815</v>
      </c>
      <c r="B625" s="43" t="s">
        <v>816</v>
      </c>
    </row>
    <row r="626" spans="1:2" ht="15">
      <c r="A626" s="40" t="s">
        <v>817</v>
      </c>
      <c r="B626" s="41" t="s">
        <v>818</v>
      </c>
    </row>
    <row r="627" spans="1:2" ht="15">
      <c r="A627" s="42" t="s">
        <v>819</v>
      </c>
      <c r="B627" s="43" t="s">
        <v>820</v>
      </c>
    </row>
    <row r="628" spans="1:2" ht="15">
      <c r="A628" s="40" t="s">
        <v>821</v>
      </c>
      <c r="B628" s="41" t="s">
        <v>822</v>
      </c>
    </row>
    <row r="629" spans="1:2" ht="15">
      <c r="A629" s="42" t="s">
        <v>823</v>
      </c>
      <c r="B629" s="43" t="s">
        <v>824</v>
      </c>
    </row>
    <row r="630" spans="1:2" ht="15">
      <c r="A630" s="40" t="s">
        <v>825</v>
      </c>
      <c r="B630" s="41" t="s">
        <v>826</v>
      </c>
    </row>
    <row r="631" spans="1:2" ht="15">
      <c r="A631" s="45">
        <v>26133</v>
      </c>
      <c r="B631" s="43" t="s">
        <v>827</v>
      </c>
    </row>
    <row r="632" spans="1:2" ht="15">
      <c r="A632" s="44">
        <v>26135</v>
      </c>
      <c r="B632" s="41" t="s">
        <v>828</v>
      </c>
    </row>
    <row r="633" spans="1:2" ht="15">
      <c r="A633" s="45">
        <v>26212</v>
      </c>
      <c r="B633" s="43" t="s">
        <v>829</v>
      </c>
    </row>
    <row r="634" spans="1:2" ht="15">
      <c r="A634" s="44">
        <v>26203</v>
      </c>
      <c r="B634" s="41" t="s">
        <v>830</v>
      </c>
    </row>
    <row r="635" spans="1:2" ht="15">
      <c r="A635" s="45">
        <v>26204</v>
      </c>
      <c r="B635" s="43" t="s">
        <v>831</v>
      </c>
    </row>
    <row r="636" spans="1:2" ht="15">
      <c r="A636" s="44">
        <v>26209</v>
      </c>
      <c r="B636" s="41" t="s">
        <v>832</v>
      </c>
    </row>
    <row r="637" spans="1:2" ht="15">
      <c r="A637" s="45">
        <v>26205</v>
      </c>
      <c r="B637" s="43" t="s">
        <v>833</v>
      </c>
    </row>
    <row r="638" spans="1:2" ht="15">
      <c r="A638" s="40" t="s">
        <v>834</v>
      </c>
      <c r="B638" s="41" t="s">
        <v>835</v>
      </c>
    </row>
    <row r="639" spans="1:2" ht="15">
      <c r="A639" s="42" t="s">
        <v>38</v>
      </c>
      <c r="B639" s="43" t="s">
        <v>836</v>
      </c>
    </row>
    <row r="640" spans="1:2" ht="15">
      <c r="A640" s="40" t="s">
        <v>87</v>
      </c>
      <c r="B640" s="41" t="s">
        <v>837</v>
      </c>
    </row>
    <row r="641" spans="1:2" ht="15">
      <c r="A641" s="42" t="s">
        <v>36</v>
      </c>
      <c r="B641" s="43" t="s">
        <v>838</v>
      </c>
    </row>
    <row r="642" spans="1:2" ht="15">
      <c r="A642" s="40" t="s">
        <v>81</v>
      </c>
      <c r="B642" s="41" t="s">
        <v>839</v>
      </c>
    </row>
    <row r="643" spans="1:2" ht="15">
      <c r="A643" s="42" t="s">
        <v>37</v>
      </c>
      <c r="B643" s="43" t="s">
        <v>840</v>
      </c>
    </row>
    <row r="644" spans="1:2" ht="15">
      <c r="A644" s="40" t="s">
        <v>85</v>
      </c>
      <c r="B644" s="41" t="s">
        <v>841</v>
      </c>
    </row>
    <row r="645" spans="1:2" ht="15">
      <c r="A645" s="42" t="s">
        <v>83</v>
      </c>
      <c r="B645" s="43" t="s">
        <v>842</v>
      </c>
    </row>
    <row r="646" spans="1:2" ht="15">
      <c r="A646" s="44">
        <v>16306</v>
      </c>
      <c r="B646" s="41" t="s">
        <v>843</v>
      </c>
    </row>
    <row r="647" spans="1:2" ht="15">
      <c r="A647" s="42" t="s">
        <v>40</v>
      </c>
      <c r="B647" s="43" t="s">
        <v>844</v>
      </c>
    </row>
    <row r="648" spans="1:2" ht="15">
      <c r="A648" s="44">
        <v>16309</v>
      </c>
      <c r="B648" s="41" t="s">
        <v>845</v>
      </c>
    </row>
    <row r="649" spans="1:2" ht="15">
      <c r="A649" s="45">
        <v>16212</v>
      </c>
      <c r="B649" s="43" t="s">
        <v>846</v>
      </c>
    </row>
    <row r="650" spans="1:2" ht="15">
      <c r="A650" s="44">
        <v>16219</v>
      </c>
      <c r="B650" s="41" t="s">
        <v>847</v>
      </c>
    </row>
    <row r="651" spans="1:2" ht="15">
      <c r="A651" s="45">
        <v>16213</v>
      </c>
      <c r="B651" s="43" t="s">
        <v>848</v>
      </c>
    </row>
    <row r="652" spans="1:2" ht="15">
      <c r="A652" s="44">
        <v>16308</v>
      </c>
      <c r="B652" s="41" t="s">
        <v>849</v>
      </c>
    </row>
    <row r="653" spans="1:2" ht="15">
      <c r="A653" s="45">
        <v>16205</v>
      </c>
      <c r="B653" s="43" t="s">
        <v>850</v>
      </c>
    </row>
    <row r="654" spans="1:2" ht="15">
      <c r="A654" s="40" t="s">
        <v>851</v>
      </c>
      <c r="B654" s="41" t="s">
        <v>262</v>
      </c>
    </row>
    <row r="655" spans="1:2" ht="15">
      <c r="A655" s="42" t="s">
        <v>852</v>
      </c>
      <c r="B655" s="43" t="s">
        <v>853</v>
      </c>
    </row>
    <row r="656" spans="1:2" ht="15">
      <c r="A656" s="44">
        <v>16215</v>
      </c>
      <c r="B656" s="41" t="s">
        <v>854</v>
      </c>
    </row>
    <row r="657" spans="1:2" ht="15">
      <c r="A657" s="42" t="s">
        <v>86</v>
      </c>
      <c r="B657" s="43" t="s">
        <v>855</v>
      </c>
    </row>
    <row r="658" spans="1:2" ht="15">
      <c r="A658" s="44">
        <v>16207</v>
      </c>
      <c r="B658" s="41" t="s">
        <v>856</v>
      </c>
    </row>
    <row r="659" spans="1:2" ht="15">
      <c r="A659" s="45">
        <v>16323</v>
      </c>
      <c r="B659" s="43" t="s">
        <v>857</v>
      </c>
    </row>
    <row r="660" spans="1:2" ht="15">
      <c r="A660" s="44">
        <v>16304</v>
      </c>
      <c r="B660" s="41" t="s">
        <v>203</v>
      </c>
    </row>
    <row r="661" spans="1:2" ht="15">
      <c r="A661" s="42" t="s">
        <v>858</v>
      </c>
      <c r="B661" s="43" t="s">
        <v>859</v>
      </c>
    </row>
    <row r="662" spans="1:2" ht="15">
      <c r="A662" s="44">
        <v>16227</v>
      </c>
      <c r="B662" s="41" t="s">
        <v>286</v>
      </c>
    </row>
    <row r="663" spans="1:2" ht="15">
      <c r="A663" s="45">
        <v>16228</v>
      </c>
      <c r="B663" s="43" t="s">
        <v>860</v>
      </c>
    </row>
    <row r="664" spans="1:2" ht="15">
      <c r="A664" s="40" t="s">
        <v>861</v>
      </c>
      <c r="B664" s="41" t="s">
        <v>862</v>
      </c>
    </row>
    <row r="665" spans="1:2" ht="15">
      <c r="A665" s="45">
        <v>11301</v>
      </c>
      <c r="B665" s="43" t="s">
        <v>863</v>
      </c>
    </row>
    <row r="666" spans="1:2" ht="15">
      <c r="A666" s="40" t="s">
        <v>864</v>
      </c>
      <c r="B666" s="41" t="s">
        <v>865</v>
      </c>
    </row>
    <row r="667" spans="1:2" ht="15">
      <c r="A667" s="42" t="s">
        <v>866</v>
      </c>
      <c r="B667" s="43" t="s">
        <v>867</v>
      </c>
    </row>
    <row r="668" spans="1:2" ht="15">
      <c r="A668" s="44">
        <v>13251</v>
      </c>
      <c r="B668" s="41" t="s">
        <v>431</v>
      </c>
    </row>
    <row r="669" spans="1:2" ht="15">
      <c r="A669" s="45">
        <v>13431</v>
      </c>
      <c r="B669" s="43" t="s">
        <v>868</v>
      </c>
    </row>
    <row r="670" spans="1:2" ht="15">
      <c r="A670" s="44">
        <v>13271</v>
      </c>
      <c r="B670" s="41" t="s">
        <v>869</v>
      </c>
    </row>
    <row r="671" spans="1:2" ht="15">
      <c r="A671" s="42" t="s">
        <v>1817</v>
      </c>
      <c r="B671" s="43" t="s">
        <v>870</v>
      </c>
    </row>
    <row r="672" spans="1:2" ht="15">
      <c r="A672" s="40" t="s">
        <v>871</v>
      </c>
      <c r="B672" s="41" t="s">
        <v>872</v>
      </c>
    </row>
    <row r="673" spans="1:2" ht="15">
      <c r="A673" s="45">
        <v>15133</v>
      </c>
      <c r="B673" s="43" t="s">
        <v>873</v>
      </c>
    </row>
    <row r="674" spans="1:2" ht="15">
      <c r="A674" s="44">
        <v>15135</v>
      </c>
      <c r="B674" s="41" t="s">
        <v>874</v>
      </c>
    </row>
    <row r="675" spans="1:2" ht="15">
      <c r="A675" s="45">
        <v>20104</v>
      </c>
      <c r="B675" s="43" t="s">
        <v>875</v>
      </c>
    </row>
    <row r="676" spans="1:2" ht="15">
      <c r="A676" s="40" t="s">
        <v>24</v>
      </c>
      <c r="B676" s="41" t="s">
        <v>876</v>
      </c>
    </row>
    <row r="677" spans="1:2" ht="15">
      <c r="A677" s="45">
        <v>23132</v>
      </c>
      <c r="B677" s="43" t="s">
        <v>877</v>
      </c>
    </row>
    <row r="678" spans="1:2" ht="15">
      <c r="A678" s="40" t="s">
        <v>878</v>
      </c>
      <c r="B678" s="41" t="s">
        <v>879</v>
      </c>
    </row>
    <row r="679" spans="1:2" ht="15">
      <c r="A679" s="42" t="s">
        <v>880</v>
      </c>
      <c r="B679" s="43" t="s">
        <v>881</v>
      </c>
    </row>
    <row r="680" spans="1:2" ht="15">
      <c r="A680" s="40" t="s">
        <v>882</v>
      </c>
      <c r="B680" s="41" t="s">
        <v>883</v>
      </c>
    </row>
    <row r="681" spans="1:2" ht="15">
      <c r="A681" s="45">
        <v>12306</v>
      </c>
      <c r="B681" s="43" t="s">
        <v>884</v>
      </c>
    </row>
    <row r="682" spans="1:2" ht="15">
      <c r="A682" s="44">
        <v>12310</v>
      </c>
      <c r="B682" s="41" t="s">
        <v>885</v>
      </c>
    </row>
    <row r="683" spans="1:2" ht="15">
      <c r="A683" s="45">
        <v>12301</v>
      </c>
      <c r="B683" s="43" t="s">
        <v>886</v>
      </c>
    </row>
    <row r="684" spans="1:2" ht="15">
      <c r="A684" s="44">
        <v>13419</v>
      </c>
      <c r="B684" s="41" t="s">
        <v>724</v>
      </c>
    </row>
    <row r="685" spans="1:2" ht="15">
      <c r="A685" s="45">
        <v>12304</v>
      </c>
      <c r="B685" s="43" t="s">
        <v>887</v>
      </c>
    </row>
    <row r="686" spans="1:2" ht="15">
      <c r="A686" s="44">
        <v>12305</v>
      </c>
      <c r="B686" s="41" t="s">
        <v>888</v>
      </c>
    </row>
    <row r="687" spans="1:2" ht="15">
      <c r="A687" s="45">
        <v>12313</v>
      </c>
      <c r="B687" s="43" t="s">
        <v>889</v>
      </c>
    </row>
    <row r="688" spans="1:2" ht="15">
      <c r="A688" s="44">
        <v>12103</v>
      </c>
      <c r="B688" s="41" t="s">
        <v>687</v>
      </c>
    </row>
    <row r="689" spans="1:2" ht="15">
      <c r="A689" s="45">
        <v>23234</v>
      </c>
      <c r="B689" s="43" t="s">
        <v>1601</v>
      </c>
    </row>
    <row r="690" spans="1:2" ht="15">
      <c r="A690" s="40" t="s">
        <v>72</v>
      </c>
      <c r="B690" s="41" t="s">
        <v>890</v>
      </c>
    </row>
    <row r="691" spans="1:2" ht="15">
      <c r="A691" s="45">
        <v>12316</v>
      </c>
      <c r="B691" s="43" t="s">
        <v>891</v>
      </c>
    </row>
    <row r="692" spans="1:2" ht="15">
      <c r="A692" s="40" t="s">
        <v>892</v>
      </c>
      <c r="B692" s="41" t="s">
        <v>356</v>
      </c>
    </row>
    <row r="693" spans="1:2" ht="15">
      <c r="A693" s="45">
        <v>12303</v>
      </c>
      <c r="B693" s="43" t="s">
        <v>893</v>
      </c>
    </row>
    <row r="694" spans="1:2" ht="15">
      <c r="A694" s="44">
        <v>12302</v>
      </c>
      <c r="B694" s="41" t="s">
        <v>894</v>
      </c>
    </row>
    <row r="695" spans="1:2" ht="15">
      <c r="A695" s="42" t="s">
        <v>895</v>
      </c>
      <c r="B695" s="43" t="s">
        <v>896</v>
      </c>
    </row>
    <row r="696" spans="1:2" ht="15">
      <c r="A696" s="44">
        <v>12314</v>
      </c>
      <c r="B696" s="41" t="s">
        <v>897</v>
      </c>
    </row>
    <row r="697" spans="1:2" ht="15">
      <c r="A697" s="45">
        <v>12315</v>
      </c>
      <c r="B697" s="43" t="s">
        <v>898</v>
      </c>
    </row>
    <row r="698" spans="1:2" ht="15">
      <c r="A698" s="44">
        <v>12308</v>
      </c>
      <c r="B698" s="41" t="s">
        <v>899</v>
      </c>
    </row>
    <row r="699" spans="1:2" ht="15">
      <c r="A699" s="45">
        <v>12309</v>
      </c>
      <c r="B699" s="43" t="s">
        <v>900</v>
      </c>
    </row>
    <row r="700" spans="1:2" ht="15">
      <c r="A700" s="44">
        <v>12312</v>
      </c>
      <c r="B700" s="41" t="s">
        <v>901</v>
      </c>
    </row>
    <row r="701" spans="1:2" ht="15">
      <c r="A701" s="45">
        <v>12318</v>
      </c>
      <c r="B701" s="43" t="s">
        <v>902</v>
      </c>
    </row>
    <row r="702" spans="1:2" ht="15">
      <c r="A702" s="40" t="s">
        <v>73</v>
      </c>
      <c r="B702" s="41" t="s">
        <v>903</v>
      </c>
    </row>
    <row r="703" spans="1:2" ht="15">
      <c r="A703" s="42" t="s">
        <v>904</v>
      </c>
      <c r="B703" s="43" t="s">
        <v>905</v>
      </c>
    </row>
    <row r="704" spans="1:2" ht="15">
      <c r="A704" s="40" t="s">
        <v>906</v>
      </c>
      <c r="B704" s="41" t="s">
        <v>997</v>
      </c>
    </row>
    <row r="705" spans="1:2" ht="15">
      <c r="A705" s="42" t="s">
        <v>907</v>
      </c>
      <c r="B705" s="43" t="s">
        <v>908</v>
      </c>
    </row>
    <row r="706" spans="1:2" ht="15">
      <c r="A706" s="44">
        <v>12311</v>
      </c>
      <c r="B706" s="41" t="s">
        <v>1818</v>
      </c>
    </row>
    <row r="707" spans="1:2" ht="15">
      <c r="A707" s="42" t="s">
        <v>909</v>
      </c>
      <c r="B707" s="43" t="s">
        <v>910</v>
      </c>
    </row>
    <row r="708" spans="1:2" ht="15">
      <c r="A708" s="40" t="s">
        <v>911</v>
      </c>
      <c r="B708" s="41" t="s">
        <v>908</v>
      </c>
    </row>
    <row r="709" spans="1:2" ht="15">
      <c r="A709" s="45">
        <v>22311</v>
      </c>
      <c r="B709" s="43" t="s">
        <v>912</v>
      </c>
    </row>
    <row r="710" spans="1:2" ht="15">
      <c r="A710" s="40" t="s">
        <v>913</v>
      </c>
      <c r="B710" s="41" t="s">
        <v>914</v>
      </c>
    </row>
    <row r="711" spans="1:2" ht="15">
      <c r="A711" s="45">
        <v>23303</v>
      </c>
      <c r="B711" s="43" t="s">
        <v>915</v>
      </c>
    </row>
    <row r="712" spans="1:2" ht="15">
      <c r="A712" s="40" t="s">
        <v>96</v>
      </c>
      <c r="B712" s="41" t="s">
        <v>916</v>
      </c>
    </row>
    <row r="713" spans="1:2" ht="15">
      <c r="A713" s="45">
        <v>23309</v>
      </c>
      <c r="B713" s="43" t="s">
        <v>917</v>
      </c>
    </row>
    <row r="714" spans="1:2" ht="15">
      <c r="A714" s="44">
        <v>23310</v>
      </c>
      <c r="B714" s="41" t="s">
        <v>918</v>
      </c>
    </row>
    <row r="715" spans="1:2" ht="15">
      <c r="A715" s="45">
        <v>23129</v>
      </c>
      <c r="B715" s="43" t="s">
        <v>919</v>
      </c>
    </row>
    <row r="716" spans="1:2" ht="15">
      <c r="A716" s="44">
        <v>16607</v>
      </c>
      <c r="B716" s="41" t="s">
        <v>920</v>
      </c>
    </row>
    <row r="717" spans="1:2" ht="15">
      <c r="A717" s="45">
        <v>21101</v>
      </c>
      <c r="B717" s="43" t="s">
        <v>921</v>
      </c>
    </row>
    <row r="718" spans="1:2" ht="15">
      <c r="A718" s="44">
        <v>24111</v>
      </c>
      <c r="B718" s="41" t="s">
        <v>922</v>
      </c>
    </row>
    <row r="719" spans="1:2" ht="15">
      <c r="A719" s="45">
        <v>13103</v>
      </c>
      <c r="B719" s="43" t="s">
        <v>435</v>
      </c>
    </row>
    <row r="720" spans="1:2" ht="15">
      <c r="A720" s="44">
        <v>15613</v>
      </c>
      <c r="B720" s="41" t="s">
        <v>923</v>
      </c>
    </row>
    <row r="721" spans="1:2" ht="15">
      <c r="A721" s="45">
        <v>24112</v>
      </c>
      <c r="B721" s="43" t="s">
        <v>924</v>
      </c>
    </row>
    <row r="722" spans="1:2" ht="15">
      <c r="A722" s="44">
        <v>11601</v>
      </c>
      <c r="B722" s="41" t="s">
        <v>709</v>
      </c>
    </row>
    <row r="723" spans="1:2" ht="15">
      <c r="A723" s="45">
        <v>24110</v>
      </c>
      <c r="B723" s="43" t="s">
        <v>925</v>
      </c>
    </row>
    <row r="724" spans="1:2" ht="15">
      <c r="A724" s="40" t="s">
        <v>926</v>
      </c>
      <c r="B724" s="41" t="s">
        <v>927</v>
      </c>
    </row>
    <row r="725" spans="1:2" ht="15">
      <c r="A725" s="42" t="s">
        <v>928</v>
      </c>
      <c r="B725" s="43" t="s">
        <v>929</v>
      </c>
    </row>
    <row r="726" spans="1:2" ht="15">
      <c r="A726" s="44">
        <v>13413</v>
      </c>
      <c r="B726" s="41" t="s">
        <v>930</v>
      </c>
    </row>
    <row r="727" spans="1:2" ht="15">
      <c r="A727" s="45">
        <v>27507</v>
      </c>
      <c r="B727" s="43" t="s">
        <v>931</v>
      </c>
    </row>
    <row r="728" spans="1:2" ht="15">
      <c r="A728" s="40" t="s">
        <v>932</v>
      </c>
      <c r="B728" s="41" t="s">
        <v>241</v>
      </c>
    </row>
    <row r="729" spans="1:2" ht="15">
      <c r="A729" s="45">
        <v>14404</v>
      </c>
      <c r="B729" s="43" t="s">
        <v>450</v>
      </c>
    </row>
    <row r="730" spans="1:2" ht="15">
      <c r="A730" s="40" t="s">
        <v>933</v>
      </c>
      <c r="B730" s="41" t="s">
        <v>934</v>
      </c>
    </row>
    <row r="731" spans="1:2" ht="15">
      <c r="A731" s="45">
        <v>14601</v>
      </c>
      <c r="B731" s="43" t="s">
        <v>401</v>
      </c>
    </row>
    <row r="732" spans="1:2" ht="15">
      <c r="A732" s="40" t="s">
        <v>935</v>
      </c>
      <c r="B732" s="41" t="s">
        <v>437</v>
      </c>
    </row>
    <row r="733" spans="1:2" ht="15">
      <c r="A733" s="42" t="s">
        <v>936</v>
      </c>
      <c r="B733" s="43" t="s">
        <v>937</v>
      </c>
    </row>
    <row r="734" spans="1:2" ht="15">
      <c r="A734" s="44">
        <v>15112</v>
      </c>
      <c r="B734" s="41" t="s">
        <v>203</v>
      </c>
    </row>
    <row r="735" spans="1:2" ht="15">
      <c r="A735" s="42" t="s">
        <v>938</v>
      </c>
      <c r="B735" s="43" t="s">
        <v>547</v>
      </c>
    </row>
    <row r="736" spans="1:2" ht="15">
      <c r="A736" s="44">
        <v>18116</v>
      </c>
      <c r="B736" s="41" t="s">
        <v>939</v>
      </c>
    </row>
    <row r="737" spans="1:2" ht="15">
      <c r="A737" s="42" t="s">
        <v>940</v>
      </c>
      <c r="B737" s="43" t="s">
        <v>941</v>
      </c>
    </row>
    <row r="738" spans="1:2" ht="15">
      <c r="A738" s="40" t="s">
        <v>942</v>
      </c>
      <c r="B738" s="41" t="s">
        <v>146</v>
      </c>
    </row>
    <row r="739" spans="1:2" ht="15">
      <c r="A739" s="45">
        <v>15612</v>
      </c>
      <c r="B739" s="43" t="s">
        <v>580</v>
      </c>
    </row>
    <row r="740" spans="1:2" ht="15">
      <c r="A740" s="40" t="s">
        <v>943</v>
      </c>
      <c r="B740" s="41" t="s">
        <v>532</v>
      </c>
    </row>
    <row r="741" spans="1:2" ht="15">
      <c r="A741" s="42" t="s">
        <v>944</v>
      </c>
      <c r="B741" s="43" t="s">
        <v>724</v>
      </c>
    </row>
    <row r="742" spans="1:2" ht="15">
      <c r="A742" s="40" t="s">
        <v>945</v>
      </c>
      <c r="B742" s="41" t="s">
        <v>354</v>
      </c>
    </row>
    <row r="743" spans="1:2" ht="15">
      <c r="A743" s="42" t="s">
        <v>946</v>
      </c>
      <c r="B743" s="43" t="s">
        <v>947</v>
      </c>
    </row>
    <row r="744" spans="1:2" ht="15">
      <c r="A744" s="40" t="s">
        <v>948</v>
      </c>
      <c r="B744" s="41" t="s">
        <v>949</v>
      </c>
    </row>
    <row r="745" spans="1:2" ht="15">
      <c r="A745" s="42" t="s">
        <v>950</v>
      </c>
      <c r="B745" s="43" t="s">
        <v>951</v>
      </c>
    </row>
    <row r="746" spans="1:2" ht="15">
      <c r="A746" s="40" t="s">
        <v>952</v>
      </c>
      <c r="B746" s="41" t="s">
        <v>953</v>
      </c>
    </row>
    <row r="747" spans="1:2" ht="15">
      <c r="A747" s="45">
        <v>14403</v>
      </c>
      <c r="B747" s="43" t="s">
        <v>376</v>
      </c>
    </row>
    <row r="748" spans="1:2" ht="15">
      <c r="A748" s="44">
        <v>19202</v>
      </c>
      <c r="B748" s="41" t="s">
        <v>954</v>
      </c>
    </row>
    <row r="749" spans="1:2" ht="15">
      <c r="A749" s="42" t="s">
        <v>955</v>
      </c>
      <c r="B749" s="43" t="s">
        <v>148</v>
      </c>
    </row>
    <row r="750" spans="1:2" ht="15">
      <c r="A750" s="44">
        <v>16402</v>
      </c>
      <c r="B750" s="41" t="s">
        <v>277</v>
      </c>
    </row>
    <row r="751" spans="1:2" ht="15">
      <c r="A751" s="45">
        <v>13111</v>
      </c>
      <c r="B751" s="43" t="s">
        <v>398</v>
      </c>
    </row>
    <row r="752" spans="1:2" ht="15">
      <c r="A752" s="40" t="s">
        <v>956</v>
      </c>
      <c r="B752" s="41" t="s">
        <v>531</v>
      </c>
    </row>
    <row r="753" spans="1:2" ht="15">
      <c r="A753" s="45">
        <v>15116</v>
      </c>
      <c r="B753" s="43" t="s">
        <v>527</v>
      </c>
    </row>
    <row r="754" spans="1:2" ht="15">
      <c r="A754" s="40" t="s">
        <v>957</v>
      </c>
      <c r="B754" s="41" t="s">
        <v>528</v>
      </c>
    </row>
    <row r="755" spans="1:2" ht="15">
      <c r="A755" s="42" t="s">
        <v>958</v>
      </c>
      <c r="B755" s="43" t="s">
        <v>223</v>
      </c>
    </row>
    <row r="756" spans="1:2" ht="15">
      <c r="A756" s="40" t="s">
        <v>959</v>
      </c>
      <c r="B756" s="41" t="s">
        <v>546</v>
      </c>
    </row>
    <row r="757" spans="1:2" ht="15">
      <c r="A757" s="42" t="s">
        <v>960</v>
      </c>
      <c r="B757" s="43" t="s">
        <v>961</v>
      </c>
    </row>
    <row r="758" spans="1:2" ht="15">
      <c r="A758" s="40" t="s">
        <v>962</v>
      </c>
      <c r="B758" s="41" t="s">
        <v>229</v>
      </c>
    </row>
    <row r="759" spans="1:2" ht="15">
      <c r="A759" s="45">
        <v>12601</v>
      </c>
      <c r="B759" s="43" t="s">
        <v>709</v>
      </c>
    </row>
    <row r="760" spans="1:2" ht="15">
      <c r="A760" s="40" t="s">
        <v>963</v>
      </c>
      <c r="B760" s="41" t="s">
        <v>333</v>
      </c>
    </row>
    <row r="761" spans="1:2" ht="15">
      <c r="A761" s="42" t="s">
        <v>964</v>
      </c>
      <c r="B761" s="43" t="s">
        <v>965</v>
      </c>
    </row>
    <row r="762" spans="1:2" ht="15">
      <c r="A762" s="40" t="s">
        <v>966</v>
      </c>
      <c r="B762" s="41" t="s">
        <v>546</v>
      </c>
    </row>
    <row r="763" spans="1:2" ht="15">
      <c r="A763" s="42" t="s">
        <v>967</v>
      </c>
      <c r="B763" s="43" t="s">
        <v>398</v>
      </c>
    </row>
    <row r="764" spans="1:2" ht="15">
      <c r="A764" s="40" t="s">
        <v>968</v>
      </c>
      <c r="B764" s="41" t="s">
        <v>531</v>
      </c>
    </row>
    <row r="765" spans="1:2" ht="15">
      <c r="A765" s="45">
        <v>19207</v>
      </c>
      <c r="B765" s="43" t="s">
        <v>969</v>
      </c>
    </row>
    <row r="766" spans="1:2" ht="15">
      <c r="A766" s="40" t="s">
        <v>970</v>
      </c>
      <c r="B766" s="41" t="s">
        <v>332</v>
      </c>
    </row>
    <row r="767" spans="1:2" ht="15">
      <c r="A767" s="42" t="s">
        <v>971</v>
      </c>
      <c r="B767" s="43" t="s">
        <v>336</v>
      </c>
    </row>
    <row r="768" spans="1:2" ht="15">
      <c r="A768" s="40" t="s">
        <v>972</v>
      </c>
      <c r="B768" s="41" t="s">
        <v>973</v>
      </c>
    </row>
    <row r="769" spans="1:2" ht="15">
      <c r="A769" s="45">
        <v>13407</v>
      </c>
      <c r="B769" s="43" t="s">
        <v>437</v>
      </c>
    </row>
    <row r="770" spans="1:2" ht="15">
      <c r="A770" s="40" t="s">
        <v>77</v>
      </c>
      <c r="B770" s="41" t="s">
        <v>429</v>
      </c>
    </row>
    <row r="771" spans="1:2" ht="15">
      <c r="A771" s="42" t="s">
        <v>974</v>
      </c>
      <c r="B771" s="43" t="s">
        <v>975</v>
      </c>
    </row>
    <row r="772" spans="1:2" ht="15">
      <c r="A772" s="44">
        <v>16405</v>
      </c>
      <c r="B772" s="41" t="s">
        <v>976</v>
      </c>
    </row>
    <row r="773" spans="1:2" ht="15">
      <c r="A773" s="45">
        <v>15801</v>
      </c>
      <c r="B773" s="43" t="s">
        <v>977</v>
      </c>
    </row>
    <row r="774" spans="1:2" ht="15">
      <c r="A774" s="44">
        <v>13414</v>
      </c>
      <c r="B774" s="41" t="s">
        <v>978</v>
      </c>
    </row>
    <row r="775" spans="1:2" ht="15">
      <c r="A775" s="42" t="s">
        <v>979</v>
      </c>
      <c r="B775" s="43" t="s">
        <v>437</v>
      </c>
    </row>
    <row r="776" spans="1:2" ht="15">
      <c r="A776" s="44">
        <v>17443</v>
      </c>
      <c r="B776" s="41" t="s">
        <v>127</v>
      </c>
    </row>
    <row r="777" spans="1:2" ht="15">
      <c r="A777" s="42" t="s">
        <v>1819</v>
      </c>
      <c r="B777" s="43" t="s">
        <v>980</v>
      </c>
    </row>
    <row r="778" spans="1:2" ht="15">
      <c r="A778" s="44">
        <v>13417</v>
      </c>
      <c r="B778" s="41" t="s">
        <v>981</v>
      </c>
    </row>
    <row r="779" spans="1:2" ht="15">
      <c r="A779" s="42" t="s">
        <v>982</v>
      </c>
      <c r="B779" s="43" t="s">
        <v>934</v>
      </c>
    </row>
    <row r="780" spans="1:2" ht="15">
      <c r="A780" s="40" t="s">
        <v>983</v>
      </c>
      <c r="B780" s="41" t="s">
        <v>984</v>
      </c>
    </row>
    <row r="781" spans="1:2" ht="15">
      <c r="A781" s="45">
        <v>26208</v>
      </c>
      <c r="B781" s="43" t="s">
        <v>985</v>
      </c>
    </row>
    <row r="782" spans="1:2" ht="15">
      <c r="A782" s="44">
        <v>15802</v>
      </c>
      <c r="B782" s="41" t="s">
        <v>986</v>
      </c>
    </row>
    <row r="783" spans="1:2" ht="15">
      <c r="A783" s="42" t="s">
        <v>987</v>
      </c>
      <c r="B783" s="43" t="s">
        <v>540</v>
      </c>
    </row>
    <row r="784" spans="1:2" ht="15">
      <c r="A784" s="44">
        <v>16408</v>
      </c>
      <c r="B784" s="41" t="s">
        <v>988</v>
      </c>
    </row>
    <row r="785" spans="1:2" ht="15">
      <c r="A785" s="45">
        <v>12501</v>
      </c>
      <c r="B785" s="43" t="s">
        <v>989</v>
      </c>
    </row>
    <row r="786" spans="1:2" ht="15">
      <c r="A786" s="40" t="s">
        <v>1820</v>
      </c>
      <c r="B786" s="41" t="s">
        <v>990</v>
      </c>
    </row>
    <row r="787" spans="1:2" ht="15">
      <c r="A787" s="45">
        <v>14406</v>
      </c>
      <c r="B787" s="43" t="s">
        <v>991</v>
      </c>
    </row>
    <row r="788" spans="1:2" ht="15">
      <c r="A788" s="44">
        <v>14407</v>
      </c>
      <c r="B788" s="41" t="s">
        <v>729</v>
      </c>
    </row>
    <row r="789" spans="1:2" ht="15">
      <c r="A789" s="45">
        <v>14417</v>
      </c>
      <c r="B789" s="43" t="s">
        <v>727</v>
      </c>
    </row>
    <row r="790" spans="1:2" ht="15">
      <c r="A790" s="40" t="s">
        <v>992</v>
      </c>
      <c r="B790" s="41" t="s">
        <v>993</v>
      </c>
    </row>
    <row r="791" spans="1:2" ht="15">
      <c r="A791" s="42" t="s">
        <v>994</v>
      </c>
      <c r="B791" s="43" t="s">
        <v>995</v>
      </c>
    </row>
    <row r="792" spans="1:2" ht="15">
      <c r="A792" s="44">
        <v>17113</v>
      </c>
      <c r="B792" s="41" t="s">
        <v>511</v>
      </c>
    </row>
    <row r="793" spans="1:2" ht="15">
      <c r="A793" s="45">
        <v>13110</v>
      </c>
      <c r="B793" s="43" t="s">
        <v>429</v>
      </c>
    </row>
    <row r="794" spans="1:2" ht="15">
      <c r="A794" s="44">
        <v>16435</v>
      </c>
      <c r="B794" s="41" t="s">
        <v>996</v>
      </c>
    </row>
    <row r="795" spans="1:2" ht="15">
      <c r="A795" s="45">
        <v>14402</v>
      </c>
      <c r="B795" s="43" t="s">
        <v>376</v>
      </c>
    </row>
    <row r="796" spans="1:2" ht="15">
      <c r="A796" s="44">
        <v>14405</v>
      </c>
      <c r="B796" s="41" t="s">
        <v>729</v>
      </c>
    </row>
    <row r="797" spans="1:2" ht="15">
      <c r="A797" s="45">
        <v>14419</v>
      </c>
      <c r="B797" s="43" t="s">
        <v>997</v>
      </c>
    </row>
    <row r="798" spans="1:2" ht="15">
      <c r="A798" s="44">
        <v>14423</v>
      </c>
      <c r="B798" s="41" t="s">
        <v>993</v>
      </c>
    </row>
    <row r="799" spans="1:2" ht="15">
      <c r="A799" s="42" t="s">
        <v>998</v>
      </c>
      <c r="B799" s="43" t="s">
        <v>999</v>
      </c>
    </row>
    <row r="800" spans="1:2" ht="15">
      <c r="A800" s="44">
        <v>16411</v>
      </c>
      <c r="B800" s="41" t="s">
        <v>856</v>
      </c>
    </row>
    <row r="801" spans="1:2" ht="15">
      <c r="A801" s="45">
        <v>28215</v>
      </c>
      <c r="B801" s="43" t="s">
        <v>137</v>
      </c>
    </row>
    <row r="802" spans="1:2" ht="15">
      <c r="A802" s="40" t="s">
        <v>1000</v>
      </c>
      <c r="B802" s="41" t="s">
        <v>1001</v>
      </c>
    </row>
    <row r="803" spans="1:2" ht="15">
      <c r="A803" s="45">
        <v>19102</v>
      </c>
      <c r="B803" s="43" t="s">
        <v>1002</v>
      </c>
    </row>
    <row r="804" spans="1:2" ht="15">
      <c r="A804" s="44">
        <v>28210</v>
      </c>
      <c r="B804" s="41" t="s">
        <v>600</v>
      </c>
    </row>
    <row r="805" spans="1:2" ht="15">
      <c r="A805" s="42" t="s">
        <v>1003</v>
      </c>
      <c r="B805" s="43" t="s">
        <v>1004</v>
      </c>
    </row>
    <row r="806" spans="1:2" ht="15">
      <c r="A806" s="40" t="s">
        <v>1005</v>
      </c>
      <c r="B806" s="41" t="s">
        <v>354</v>
      </c>
    </row>
    <row r="807" spans="1:2" ht="15">
      <c r="A807" s="42" t="s">
        <v>1006</v>
      </c>
      <c r="B807" s="43" t="s">
        <v>1007</v>
      </c>
    </row>
    <row r="808" spans="1:2" ht="15">
      <c r="A808" s="40" t="s">
        <v>1008</v>
      </c>
      <c r="B808" s="41" t="s">
        <v>187</v>
      </c>
    </row>
    <row r="809" spans="1:2" ht="15">
      <c r="A809" s="45">
        <v>23126</v>
      </c>
      <c r="B809" s="43" t="s">
        <v>388</v>
      </c>
    </row>
    <row r="810" spans="1:2" ht="15">
      <c r="A810" s="40" t="s">
        <v>1602</v>
      </c>
      <c r="B810" s="41" t="s">
        <v>1009</v>
      </c>
    </row>
    <row r="811" spans="1:2" ht="15">
      <c r="A811" s="45">
        <v>15618</v>
      </c>
      <c r="B811" s="43" t="s">
        <v>1010</v>
      </c>
    </row>
    <row r="812" spans="1:2" ht="15">
      <c r="A812" s="44">
        <v>23113</v>
      </c>
      <c r="B812" s="41" t="s">
        <v>385</v>
      </c>
    </row>
    <row r="813" spans="1:2" ht="15">
      <c r="A813" s="42" t="s">
        <v>1821</v>
      </c>
      <c r="B813" s="43" t="s">
        <v>413</v>
      </c>
    </row>
    <row r="814" spans="1:2" ht="15">
      <c r="A814" s="44">
        <v>15911</v>
      </c>
      <c r="B814" s="41" t="s">
        <v>1011</v>
      </c>
    </row>
    <row r="815" spans="1:2" ht="15">
      <c r="A815" s="45">
        <v>12320</v>
      </c>
      <c r="B815" s="43" t="s">
        <v>1012</v>
      </c>
    </row>
    <row r="816" spans="1:2" ht="15">
      <c r="A816" s="44">
        <v>24113</v>
      </c>
      <c r="B816" s="41" t="s">
        <v>1013</v>
      </c>
    </row>
    <row r="817" spans="1:2" ht="15">
      <c r="A817" s="42" t="s">
        <v>1822</v>
      </c>
      <c r="B817" s="43" t="s">
        <v>565</v>
      </c>
    </row>
    <row r="818" spans="1:2" ht="15">
      <c r="A818" s="44">
        <v>15913</v>
      </c>
      <c r="B818" s="41" t="s">
        <v>1014</v>
      </c>
    </row>
    <row r="819" spans="1:2" ht="15">
      <c r="A819" s="45">
        <v>15914</v>
      </c>
      <c r="B819" s="43" t="s">
        <v>1015</v>
      </c>
    </row>
    <row r="820" spans="1:2" ht="15">
      <c r="A820" s="44">
        <v>15912</v>
      </c>
      <c r="B820" s="41" t="s">
        <v>1016</v>
      </c>
    </row>
    <row r="821" spans="1:2" ht="15">
      <c r="A821" s="42" t="s">
        <v>1017</v>
      </c>
      <c r="B821" s="43" t="s">
        <v>1018</v>
      </c>
    </row>
    <row r="822" spans="1:2" ht="15">
      <c r="A822" s="44">
        <v>24121</v>
      </c>
      <c r="B822" s="41" t="s">
        <v>1019</v>
      </c>
    </row>
    <row r="823" spans="1:2" ht="15">
      <c r="A823" s="45">
        <v>24122</v>
      </c>
      <c r="B823" s="43" t="s">
        <v>1020</v>
      </c>
    </row>
    <row r="824" spans="1:2" ht="15">
      <c r="A824" s="44">
        <v>12502</v>
      </c>
      <c r="B824" s="41" t="s">
        <v>1021</v>
      </c>
    </row>
    <row r="825" spans="1:2" ht="15">
      <c r="A825" s="45">
        <v>12324</v>
      </c>
      <c r="B825" s="43" t="s">
        <v>486</v>
      </c>
    </row>
    <row r="826" spans="1:2" ht="15">
      <c r="A826" s="44">
        <v>11303</v>
      </c>
      <c r="B826" s="41" t="s">
        <v>1022</v>
      </c>
    </row>
    <row r="827" spans="1:2" ht="15">
      <c r="A827" s="45">
        <v>17902</v>
      </c>
      <c r="B827" s="43" t="s">
        <v>486</v>
      </c>
    </row>
    <row r="828" spans="1:2" ht="15">
      <c r="A828" s="44">
        <v>13440</v>
      </c>
      <c r="B828" s="41" t="s">
        <v>1023</v>
      </c>
    </row>
    <row r="829" spans="1:2" ht="15">
      <c r="A829" s="45">
        <v>13274</v>
      </c>
      <c r="B829" s="43" t="s">
        <v>1024</v>
      </c>
    </row>
    <row r="830" spans="1:2" ht="15">
      <c r="A830" s="44">
        <v>16130</v>
      </c>
      <c r="B830" s="41" t="s">
        <v>486</v>
      </c>
    </row>
    <row r="831" spans="1:2" ht="15">
      <c r="A831" s="42" t="s">
        <v>1025</v>
      </c>
      <c r="B831" s="43" t="s">
        <v>486</v>
      </c>
    </row>
    <row r="832" spans="1:2" ht="15">
      <c r="A832" s="44">
        <v>16229</v>
      </c>
      <c r="B832" s="41" t="s">
        <v>1026</v>
      </c>
    </row>
    <row r="833" spans="1:2" ht="15">
      <c r="A833" s="45">
        <v>23137</v>
      </c>
      <c r="B833" s="43" t="s">
        <v>1823</v>
      </c>
    </row>
    <row r="834" spans="1:2" ht="15">
      <c r="A834" s="40" t="s">
        <v>1027</v>
      </c>
      <c r="B834" s="41" t="s">
        <v>1028</v>
      </c>
    </row>
    <row r="835" spans="1:2" ht="15">
      <c r="A835" s="45">
        <v>16442</v>
      </c>
      <c r="B835" s="43" t="s">
        <v>1029</v>
      </c>
    </row>
    <row r="836" spans="1:2" ht="15">
      <c r="A836" s="40" t="s">
        <v>1030</v>
      </c>
      <c r="B836" s="41" t="s">
        <v>203</v>
      </c>
    </row>
    <row r="837" spans="1:2" ht="15">
      <c r="A837" s="42" t="s">
        <v>74</v>
      </c>
      <c r="B837" s="43" t="s">
        <v>997</v>
      </c>
    </row>
    <row r="838" spans="1:2" ht="15">
      <c r="A838" s="40" t="s">
        <v>1031</v>
      </c>
      <c r="B838" s="41" t="s">
        <v>1603</v>
      </c>
    </row>
    <row r="839" spans="1:2" ht="15">
      <c r="A839" s="42" t="s">
        <v>1032</v>
      </c>
      <c r="B839" s="43" t="s">
        <v>1033</v>
      </c>
    </row>
    <row r="840" spans="1:2" ht="15">
      <c r="A840" s="40" t="s">
        <v>1034</v>
      </c>
      <c r="B840" s="41" t="s">
        <v>706</v>
      </c>
    </row>
    <row r="841" spans="1:2" ht="15">
      <c r="A841" s="45">
        <v>18309</v>
      </c>
      <c r="B841" s="43" t="s">
        <v>1035</v>
      </c>
    </row>
    <row r="842" spans="1:2" ht="15">
      <c r="A842" s="44">
        <v>11701</v>
      </c>
      <c r="B842" s="41" t="s">
        <v>1824</v>
      </c>
    </row>
    <row r="843" spans="1:2" ht="15">
      <c r="A843" s="45">
        <v>11702</v>
      </c>
      <c r="B843" s="43" t="s">
        <v>1825</v>
      </c>
    </row>
    <row r="844" spans="1:2" ht="15">
      <c r="A844" s="44">
        <v>12212</v>
      </c>
      <c r="B844" s="41" t="s">
        <v>1604</v>
      </c>
    </row>
    <row r="845" spans="1:2" ht="15">
      <c r="A845" s="45">
        <v>12213</v>
      </c>
      <c r="B845" s="43" t="s">
        <v>1605</v>
      </c>
    </row>
    <row r="846" spans="1:2" ht="15">
      <c r="A846" s="44">
        <v>15144</v>
      </c>
      <c r="B846" s="41" t="s">
        <v>1036</v>
      </c>
    </row>
    <row r="847" spans="1:2" ht="15">
      <c r="A847" s="45">
        <v>11605</v>
      </c>
      <c r="B847" s="43" t="s">
        <v>1037</v>
      </c>
    </row>
    <row r="848" spans="1:2" ht="15">
      <c r="A848" s="44">
        <v>25101</v>
      </c>
      <c r="B848" s="41" t="s">
        <v>146</v>
      </c>
    </row>
    <row r="849" spans="1:2" ht="15">
      <c r="A849" s="45">
        <v>27201</v>
      </c>
      <c r="B849" s="43" t="s">
        <v>106</v>
      </c>
    </row>
    <row r="850" spans="1:2" ht="15">
      <c r="A850" s="40" t="s">
        <v>1038</v>
      </c>
      <c r="B850" s="41" t="s">
        <v>547</v>
      </c>
    </row>
    <row r="851" spans="1:2" ht="15">
      <c r="A851" s="45">
        <v>25102</v>
      </c>
      <c r="B851" s="43" t="s">
        <v>148</v>
      </c>
    </row>
    <row r="852" spans="1:2" ht="15">
      <c r="A852" s="44">
        <v>27102</v>
      </c>
      <c r="B852" s="41" t="s">
        <v>107</v>
      </c>
    </row>
    <row r="853" spans="1:2" ht="15">
      <c r="A853" s="45">
        <v>24301</v>
      </c>
      <c r="B853" s="43" t="s">
        <v>1039</v>
      </c>
    </row>
    <row r="854" spans="1:2" ht="15">
      <c r="A854" s="44">
        <v>24101</v>
      </c>
      <c r="B854" s="41" t="s">
        <v>1040</v>
      </c>
    </row>
    <row r="855" spans="1:2" ht="15">
      <c r="A855" s="45">
        <v>24201</v>
      </c>
      <c r="B855" s="43" t="s">
        <v>1041</v>
      </c>
    </row>
    <row r="856" spans="1:2" ht="15">
      <c r="A856" s="44">
        <v>25403</v>
      </c>
      <c r="B856" s="41" t="s">
        <v>1042</v>
      </c>
    </row>
    <row r="857" spans="1:2" ht="15">
      <c r="A857" s="45">
        <v>27101</v>
      </c>
      <c r="B857" s="43" t="s">
        <v>105</v>
      </c>
    </row>
    <row r="858" spans="1:2" ht="15">
      <c r="A858" s="44">
        <v>15804</v>
      </c>
      <c r="B858" s="41" t="s">
        <v>1043</v>
      </c>
    </row>
    <row r="859" spans="1:2" ht="15">
      <c r="A859" s="45">
        <v>27203</v>
      </c>
      <c r="B859" s="43" t="s">
        <v>321</v>
      </c>
    </row>
    <row r="860" spans="1:2" ht="15">
      <c r="A860" s="44">
        <v>27202</v>
      </c>
      <c r="B860" s="41" t="s">
        <v>931</v>
      </c>
    </row>
    <row r="861" spans="1:2" ht="15">
      <c r="A861" s="45">
        <v>15805</v>
      </c>
      <c r="B861" s="43" t="s">
        <v>1044</v>
      </c>
    </row>
    <row r="862" spans="1:2" ht="15">
      <c r="A862" s="44">
        <v>15343</v>
      </c>
      <c r="B862" s="41" t="s">
        <v>565</v>
      </c>
    </row>
    <row r="863" spans="1:2" ht="15">
      <c r="A863" s="42" t="s">
        <v>1046</v>
      </c>
      <c r="B863" s="43" t="s">
        <v>1047</v>
      </c>
    </row>
    <row r="864" spans="1:2" ht="15">
      <c r="A864" s="40" t="s">
        <v>18</v>
      </c>
      <c r="B864" s="41" t="s">
        <v>1048</v>
      </c>
    </row>
    <row r="865" spans="1:2" ht="15">
      <c r="A865" s="42" t="s">
        <v>1049</v>
      </c>
      <c r="B865" s="43" t="s">
        <v>400</v>
      </c>
    </row>
    <row r="866" spans="1:2" ht="15">
      <c r="A866" s="40" t="s">
        <v>1050</v>
      </c>
      <c r="B866" s="41" t="s">
        <v>437</v>
      </c>
    </row>
    <row r="867" spans="1:2" ht="15">
      <c r="A867" s="42" t="s">
        <v>1051</v>
      </c>
      <c r="B867" s="43" t="s">
        <v>600</v>
      </c>
    </row>
    <row r="868" spans="1:2" ht="15">
      <c r="A868" s="44">
        <v>15615</v>
      </c>
      <c r="B868" s="41" t="s">
        <v>1052</v>
      </c>
    </row>
    <row r="869" spans="1:2" ht="15">
      <c r="A869" s="42" t="s">
        <v>1053</v>
      </c>
      <c r="B869" s="43" t="s">
        <v>450</v>
      </c>
    </row>
    <row r="870" spans="1:2" ht="15">
      <c r="A870" s="40" t="s">
        <v>55</v>
      </c>
      <c r="B870" s="41" t="s">
        <v>399</v>
      </c>
    </row>
    <row r="871" spans="1:2" ht="15">
      <c r="A871" s="45">
        <v>25401</v>
      </c>
      <c r="B871" s="43" t="s">
        <v>1054</v>
      </c>
    </row>
    <row r="872" spans="1:2" ht="15">
      <c r="A872" s="44">
        <v>0</v>
      </c>
      <c r="B872" s="41" t="s">
        <v>1055</v>
      </c>
    </row>
    <row r="873" spans="1:2" ht="15">
      <c r="A873" s="45">
        <v>19103</v>
      </c>
      <c r="B873" s="43" t="s">
        <v>1056</v>
      </c>
    </row>
    <row r="874" spans="1:2" ht="15">
      <c r="A874" s="44">
        <v>19104</v>
      </c>
      <c r="B874" s="41" t="s">
        <v>1057</v>
      </c>
    </row>
    <row r="875" spans="1:2" ht="15">
      <c r="A875" s="45">
        <v>19107</v>
      </c>
      <c r="B875" s="43" t="s">
        <v>1058</v>
      </c>
    </row>
    <row r="876" spans="1:2" ht="15">
      <c r="A876" s="44">
        <v>27103</v>
      </c>
      <c r="B876" s="41" t="s">
        <v>1059</v>
      </c>
    </row>
    <row r="877" spans="1:2" ht="15">
      <c r="A877" s="42" t="s">
        <v>1060</v>
      </c>
      <c r="B877" s="43" t="s">
        <v>1061</v>
      </c>
    </row>
    <row r="878" spans="1:2" ht="15">
      <c r="A878" s="44">
        <v>17102</v>
      </c>
      <c r="B878" s="41" t="s">
        <v>1062</v>
      </c>
    </row>
    <row r="879" spans="1:2" ht="15">
      <c r="A879" s="45">
        <v>18102</v>
      </c>
      <c r="B879" s="43" t="s">
        <v>1063</v>
      </c>
    </row>
    <row r="880" spans="1:2" ht="15">
      <c r="A880" s="44">
        <v>27204</v>
      </c>
      <c r="B880" s="41" t="s">
        <v>1064</v>
      </c>
    </row>
    <row r="881" spans="1:2" ht="15">
      <c r="A881" s="45">
        <v>26101</v>
      </c>
      <c r="B881" s="43" t="s">
        <v>358</v>
      </c>
    </row>
    <row r="882" spans="1:2" ht="15">
      <c r="A882" s="44">
        <v>29101</v>
      </c>
      <c r="B882" s="41" t="s">
        <v>1065</v>
      </c>
    </row>
    <row r="883" spans="1:2" ht="15">
      <c r="A883" s="45">
        <v>11401</v>
      </c>
      <c r="B883" s="43" t="s">
        <v>360</v>
      </c>
    </row>
    <row r="884" spans="1:2" ht="15">
      <c r="A884" s="44">
        <v>18401</v>
      </c>
      <c r="B884" s="41" t="s">
        <v>1066</v>
      </c>
    </row>
    <row r="885" spans="1:2" ht="15">
      <c r="A885" s="45">
        <v>25103</v>
      </c>
      <c r="B885" s="43" t="s">
        <v>150</v>
      </c>
    </row>
    <row r="886" spans="1:2" ht="15">
      <c r="A886" s="44">
        <v>15101</v>
      </c>
      <c r="B886" s="41" t="s">
        <v>1036</v>
      </c>
    </row>
    <row r="887" spans="1:2" ht="15">
      <c r="A887" s="42" t="s">
        <v>1067</v>
      </c>
      <c r="B887" s="43" t="s">
        <v>154</v>
      </c>
    </row>
    <row r="888" spans="1:2" ht="15">
      <c r="A888" s="40" t="s">
        <v>1068</v>
      </c>
      <c r="B888" s="41" t="s">
        <v>1063</v>
      </c>
    </row>
    <row r="889" spans="1:2" ht="15">
      <c r="A889" s="45">
        <v>18120</v>
      </c>
      <c r="B889" s="43" t="s">
        <v>1069</v>
      </c>
    </row>
    <row r="890" spans="1:2" ht="15">
      <c r="A890" s="40" t="s">
        <v>1070</v>
      </c>
      <c r="B890" s="41" t="s">
        <v>1066</v>
      </c>
    </row>
    <row r="891" spans="1:2" ht="15">
      <c r="A891" s="45">
        <v>22621</v>
      </c>
      <c r="B891" s="43" t="s">
        <v>1071</v>
      </c>
    </row>
    <row r="892" spans="1:2" ht="15">
      <c r="A892" s="44">
        <v>23222</v>
      </c>
      <c r="B892" s="41" t="s">
        <v>1072</v>
      </c>
    </row>
    <row r="893" spans="1:2" ht="15">
      <c r="A893" s="45">
        <v>18115</v>
      </c>
      <c r="B893" s="43" t="s">
        <v>135</v>
      </c>
    </row>
    <row r="894" spans="1:2" ht="15">
      <c r="A894" s="40" t="s">
        <v>1073</v>
      </c>
      <c r="B894" s="41" t="s">
        <v>695</v>
      </c>
    </row>
    <row r="895" spans="1:2" ht="15">
      <c r="A895" s="45">
        <v>16529</v>
      </c>
      <c r="B895" s="43" t="s">
        <v>1074</v>
      </c>
    </row>
    <row r="896" spans="1:2" ht="15">
      <c r="A896" s="44">
        <v>12211</v>
      </c>
      <c r="B896" s="41" t="s">
        <v>1075</v>
      </c>
    </row>
    <row r="897" spans="1:2" ht="15">
      <c r="A897" s="45">
        <v>26136</v>
      </c>
      <c r="B897" s="43" t="s">
        <v>1076</v>
      </c>
    </row>
    <row r="898" spans="1:2" ht="15">
      <c r="A898" s="44">
        <v>11611</v>
      </c>
      <c r="B898" s="41" t="s">
        <v>1826</v>
      </c>
    </row>
    <row r="899" spans="1:2" ht="15">
      <c r="A899" s="45">
        <v>16412</v>
      </c>
      <c r="B899" s="43" t="s">
        <v>1077</v>
      </c>
    </row>
    <row r="900" spans="1:2" ht="15">
      <c r="A900" s="44">
        <v>15104</v>
      </c>
      <c r="B900" s="41" t="s">
        <v>1078</v>
      </c>
    </row>
    <row r="901" spans="1:2" ht="15">
      <c r="A901" s="45">
        <v>25415</v>
      </c>
      <c r="B901" s="43" t="s">
        <v>1079</v>
      </c>
    </row>
    <row r="902" spans="1:2" ht="15">
      <c r="A902" s="40" t="s">
        <v>1080</v>
      </c>
      <c r="B902" s="41" t="s">
        <v>1081</v>
      </c>
    </row>
    <row r="903" spans="1:2" ht="15">
      <c r="A903" s="42" t="s">
        <v>1082</v>
      </c>
      <c r="B903" s="43" t="s">
        <v>341</v>
      </c>
    </row>
    <row r="904" spans="1:2" ht="15">
      <c r="A904" s="44">
        <v>11408</v>
      </c>
      <c r="B904" s="41" t="s">
        <v>1083</v>
      </c>
    </row>
    <row r="905" spans="1:2" ht="15">
      <c r="A905" s="42" t="s">
        <v>70</v>
      </c>
      <c r="B905" s="43" t="s">
        <v>680</v>
      </c>
    </row>
    <row r="906" spans="1:2" ht="15">
      <c r="A906" s="40" t="s">
        <v>69</v>
      </c>
      <c r="B906" s="41" t="s">
        <v>1084</v>
      </c>
    </row>
    <row r="907" spans="1:2" ht="15">
      <c r="A907" s="42" t="s">
        <v>71</v>
      </c>
      <c r="B907" s="43" t="s">
        <v>1085</v>
      </c>
    </row>
    <row r="908" spans="1:2" ht="15">
      <c r="A908" s="44">
        <v>12109</v>
      </c>
      <c r="B908" s="41" t="s">
        <v>1086</v>
      </c>
    </row>
    <row r="909" spans="1:2" ht="15">
      <c r="A909" s="45">
        <v>13471</v>
      </c>
      <c r="B909" s="43" t="s">
        <v>212</v>
      </c>
    </row>
    <row r="910" spans="1:2" ht="15">
      <c r="A910" s="44">
        <v>18121</v>
      </c>
      <c r="B910" s="41" t="s">
        <v>1087</v>
      </c>
    </row>
    <row r="911" spans="1:2" ht="15">
      <c r="A911" s="45">
        <v>18512</v>
      </c>
      <c r="B911" s="43" t="s">
        <v>291</v>
      </c>
    </row>
    <row r="912" spans="1:2" ht="15">
      <c r="A912" s="44">
        <v>17219</v>
      </c>
      <c r="B912" s="41" t="s">
        <v>1088</v>
      </c>
    </row>
    <row r="913" spans="1:2" ht="15">
      <c r="A913" s="45">
        <v>15153</v>
      </c>
      <c r="B913" s="43" t="s">
        <v>1089</v>
      </c>
    </row>
    <row r="914" spans="1:2" ht="15">
      <c r="A914" s="44">
        <v>18117</v>
      </c>
      <c r="B914" s="41" t="s">
        <v>1090</v>
      </c>
    </row>
    <row r="915" spans="1:2" ht="15">
      <c r="A915" s="45">
        <v>13450</v>
      </c>
      <c r="B915" s="43" t="s">
        <v>1091</v>
      </c>
    </row>
    <row r="916" spans="1:2" ht="15">
      <c r="A916" s="44">
        <v>15102</v>
      </c>
      <c r="B916" s="41" t="s">
        <v>1089</v>
      </c>
    </row>
    <row r="917" spans="1:2" ht="15">
      <c r="A917" s="45">
        <v>17302</v>
      </c>
      <c r="B917" s="43" t="s">
        <v>1092</v>
      </c>
    </row>
    <row r="918" spans="1:2" ht="15">
      <c r="A918" s="40" t="s">
        <v>1093</v>
      </c>
      <c r="B918" s="41" t="s">
        <v>1094</v>
      </c>
    </row>
    <row r="919" spans="1:2" ht="15">
      <c r="A919" s="42" t="s">
        <v>1095</v>
      </c>
      <c r="B919" s="43" t="s">
        <v>1096</v>
      </c>
    </row>
    <row r="920" spans="1:2" ht="15">
      <c r="A920" s="44">
        <v>11113</v>
      </c>
      <c r="B920" s="41" t="s">
        <v>1097</v>
      </c>
    </row>
    <row r="921" spans="1:2" ht="15">
      <c r="A921" s="42" t="s">
        <v>1098</v>
      </c>
      <c r="B921" s="43" t="s">
        <v>1047</v>
      </c>
    </row>
    <row r="922" spans="1:2" ht="15">
      <c r="A922" s="40" t="s">
        <v>1099</v>
      </c>
      <c r="B922" s="41" t="s">
        <v>1100</v>
      </c>
    </row>
    <row r="923" spans="1:2" ht="15">
      <c r="A923" s="45">
        <v>28214</v>
      </c>
      <c r="B923" s="43" t="s">
        <v>137</v>
      </c>
    </row>
    <row r="924" spans="1:2" ht="15">
      <c r="A924" s="40" t="s">
        <v>1101</v>
      </c>
      <c r="B924" s="41" t="s">
        <v>598</v>
      </c>
    </row>
    <row r="925" spans="1:2" ht="15">
      <c r="A925" s="45">
        <v>13291</v>
      </c>
      <c r="B925" s="43" t="s">
        <v>458</v>
      </c>
    </row>
    <row r="926" spans="1:2" ht="15">
      <c r="A926" s="44">
        <v>1</v>
      </c>
      <c r="B926" s="41" t="s">
        <v>1102</v>
      </c>
    </row>
    <row r="927" spans="1:2" ht="15">
      <c r="A927" s="42" t="s">
        <v>1103</v>
      </c>
      <c r="B927" s="43" t="s">
        <v>400</v>
      </c>
    </row>
    <row r="928" spans="1:2" ht="15">
      <c r="A928" s="44">
        <v>26105</v>
      </c>
      <c r="B928" s="41" t="s">
        <v>1104</v>
      </c>
    </row>
    <row r="929" spans="1:2" ht="15">
      <c r="A929" s="42" t="s">
        <v>47</v>
      </c>
      <c r="B929" s="43" t="s">
        <v>1079</v>
      </c>
    </row>
    <row r="930" spans="1:2" ht="15">
      <c r="A930" s="44">
        <v>22603</v>
      </c>
      <c r="B930" s="41" t="s">
        <v>395</v>
      </c>
    </row>
    <row r="931" spans="1:2" ht="15">
      <c r="A931" s="45">
        <v>22709</v>
      </c>
      <c r="B931" s="43" t="s">
        <v>766</v>
      </c>
    </row>
    <row r="932" spans="1:2" ht="15">
      <c r="A932" s="40" t="s">
        <v>1105</v>
      </c>
      <c r="B932" s="41" t="s">
        <v>367</v>
      </c>
    </row>
    <row r="933" spans="1:2" ht="15">
      <c r="A933" s="45">
        <v>15211</v>
      </c>
      <c r="B933" s="43" t="s">
        <v>1106</v>
      </c>
    </row>
    <row r="934" spans="1:2" ht="15">
      <c r="A934" s="44">
        <v>15622</v>
      </c>
      <c r="B934" s="41" t="s">
        <v>1107</v>
      </c>
    </row>
    <row r="935" spans="1:2" ht="15">
      <c r="A935" s="42" t="s">
        <v>1108</v>
      </c>
      <c r="B935" s="43" t="s">
        <v>1109</v>
      </c>
    </row>
    <row r="936" spans="1:2" ht="15">
      <c r="A936" s="44">
        <v>18502</v>
      </c>
      <c r="B936" s="41" t="s">
        <v>291</v>
      </c>
    </row>
    <row r="937" spans="1:2" ht="15">
      <c r="A937" s="42" t="s">
        <v>2</v>
      </c>
      <c r="B937" s="43" t="s">
        <v>863</v>
      </c>
    </row>
    <row r="938" spans="1:2" ht="15">
      <c r="A938" s="44">
        <v>17206</v>
      </c>
      <c r="B938" s="41" t="s">
        <v>119</v>
      </c>
    </row>
    <row r="939" spans="1:2" ht="15">
      <c r="A939" s="45">
        <v>18402</v>
      </c>
      <c r="B939" s="43" t="s">
        <v>1110</v>
      </c>
    </row>
    <row r="940" spans="1:2" ht="15">
      <c r="A940" s="44">
        <v>18107</v>
      </c>
      <c r="B940" s="41" t="s">
        <v>1087</v>
      </c>
    </row>
    <row r="941" spans="1:2" ht="15">
      <c r="A941" s="45">
        <v>16302</v>
      </c>
      <c r="B941" s="43" t="s">
        <v>1111</v>
      </c>
    </row>
    <row r="942" spans="1:2" ht="15">
      <c r="A942" s="40" t="s">
        <v>1112</v>
      </c>
      <c r="B942" s="41" t="s">
        <v>1113</v>
      </c>
    </row>
    <row r="943" spans="1:2" ht="15">
      <c r="A943" s="42" t="s">
        <v>1114</v>
      </c>
      <c r="B943" s="43" t="s">
        <v>258</v>
      </c>
    </row>
    <row r="944" spans="1:2" ht="15">
      <c r="A944" s="40" t="s">
        <v>1115</v>
      </c>
      <c r="B944" s="41" t="s">
        <v>260</v>
      </c>
    </row>
    <row r="945" spans="1:2" ht="15">
      <c r="A945" s="45">
        <v>16222</v>
      </c>
      <c r="B945" s="43" t="s">
        <v>1116</v>
      </c>
    </row>
    <row r="946" spans="1:2" ht="15">
      <c r="A946" s="44">
        <v>17326</v>
      </c>
      <c r="B946" s="41" t="s">
        <v>1117</v>
      </c>
    </row>
    <row r="947" spans="1:2" ht="15">
      <c r="A947" s="45">
        <v>13150</v>
      </c>
      <c r="B947" s="43" t="s">
        <v>1118</v>
      </c>
    </row>
    <row r="948" spans="1:2" ht="15">
      <c r="A948" s="44">
        <v>13151</v>
      </c>
      <c r="B948" s="41" t="s">
        <v>431</v>
      </c>
    </row>
    <row r="949" spans="1:2" ht="15">
      <c r="A949" s="45">
        <v>13451</v>
      </c>
      <c r="B949" s="43" t="s">
        <v>1119</v>
      </c>
    </row>
    <row r="950" spans="1:2" ht="15">
      <c r="A950" s="44">
        <v>13452</v>
      </c>
      <c r="B950" s="41" t="s">
        <v>1120</v>
      </c>
    </row>
    <row r="951" spans="1:2" ht="15">
      <c r="A951" s="45">
        <v>13332</v>
      </c>
      <c r="B951" s="43" t="s">
        <v>1121</v>
      </c>
    </row>
    <row r="952" spans="1:2" ht="15">
      <c r="A952" s="44">
        <v>18123</v>
      </c>
      <c r="B952" s="41" t="s">
        <v>1122</v>
      </c>
    </row>
    <row r="953" spans="1:2" ht="15">
      <c r="A953" s="45">
        <v>26207</v>
      </c>
      <c r="B953" s="43" t="s">
        <v>1123</v>
      </c>
    </row>
    <row r="954" spans="1:2" ht="15">
      <c r="A954" s="44">
        <v>22601</v>
      </c>
      <c r="B954" s="41" t="s">
        <v>1124</v>
      </c>
    </row>
    <row r="955" spans="1:2" ht="15">
      <c r="A955" s="45">
        <v>15623</v>
      </c>
      <c r="B955" s="43" t="s">
        <v>1125</v>
      </c>
    </row>
    <row r="956" spans="1:2" ht="15">
      <c r="A956" s="44">
        <v>19303</v>
      </c>
      <c r="B956" s="41" t="s">
        <v>830</v>
      </c>
    </row>
    <row r="957" spans="1:2" ht="15">
      <c r="A957" s="45">
        <v>26103</v>
      </c>
      <c r="B957" s="43" t="s">
        <v>808</v>
      </c>
    </row>
    <row r="958" spans="1:2" ht="15">
      <c r="A958" s="44">
        <v>26112</v>
      </c>
      <c r="B958" s="41" t="s">
        <v>818</v>
      </c>
    </row>
    <row r="959" spans="1:2" ht="15">
      <c r="A959" s="45">
        <v>26104</v>
      </c>
      <c r="B959" s="43" t="s">
        <v>1126</v>
      </c>
    </row>
    <row r="960" spans="1:2" ht="15">
      <c r="A960" s="44">
        <v>25408</v>
      </c>
      <c r="B960" s="41" t="s">
        <v>1127</v>
      </c>
    </row>
    <row r="961" spans="1:2" ht="15">
      <c r="A961" s="45">
        <v>13453</v>
      </c>
      <c r="B961" s="43" t="s">
        <v>1128</v>
      </c>
    </row>
    <row r="962" spans="1:2" ht="15">
      <c r="A962" s="40" t="s">
        <v>1129</v>
      </c>
      <c r="B962" s="41" t="s">
        <v>1130</v>
      </c>
    </row>
    <row r="963" spans="1:2" ht="15">
      <c r="A963" s="42" t="s">
        <v>94</v>
      </c>
      <c r="B963" s="43" t="s">
        <v>291</v>
      </c>
    </row>
    <row r="964" spans="1:2" ht="15">
      <c r="A964" s="40" t="s">
        <v>1131</v>
      </c>
      <c r="B964" s="41" t="s">
        <v>1132</v>
      </c>
    </row>
    <row r="965" spans="1:2" ht="15">
      <c r="A965" s="45">
        <v>16234</v>
      </c>
      <c r="B965" s="43" t="s">
        <v>1133</v>
      </c>
    </row>
    <row r="966" spans="1:2" ht="15">
      <c r="A966" s="40" t="s">
        <v>1134</v>
      </c>
      <c r="B966" s="41" t="s">
        <v>1132</v>
      </c>
    </row>
    <row r="967" spans="1:2" ht="15">
      <c r="A967" s="42" t="s">
        <v>1135</v>
      </c>
      <c r="B967" s="43" t="s">
        <v>1132</v>
      </c>
    </row>
    <row r="968" spans="1:2" ht="15">
      <c r="A968" s="40" t="s">
        <v>1136</v>
      </c>
      <c r="B968" s="41" t="s">
        <v>1137</v>
      </c>
    </row>
    <row r="969" spans="1:2" ht="15">
      <c r="A969" s="45">
        <v>28247</v>
      </c>
      <c r="B969" s="43" t="s">
        <v>1138</v>
      </c>
    </row>
    <row r="970" spans="1:2" ht="15">
      <c r="A970" s="44">
        <v>28348</v>
      </c>
      <c r="B970" s="41" t="s">
        <v>644</v>
      </c>
    </row>
    <row r="971" spans="1:2" ht="15">
      <c r="A971" s="45">
        <v>15147</v>
      </c>
      <c r="B971" s="43" t="s">
        <v>566</v>
      </c>
    </row>
    <row r="972" spans="1:2" ht="15">
      <c r="A972" s="44">
        <v>15148</v>
      </c>
      <c r="B972" s="41" t="s">
        <v>564</v>
      </c>
    </row>
    <row r="973" spans="1:2" ht="15">
      <c r="A973" s="45">
        <v>28347</v>
      </c>
      <c r="B973" s="43" t="s">
        <v>1139</v>
      </c>
    </row>
    <row r="974" spans="1:2" ht="15">
      <c r="A974" s="44">
        <v>28248</v>
      </c>
      <c r="B974" s="41" t="s">
        <v>621</v>
      </c>
    </row>
    <row r="975" spans="1:2" ht="15">
      <c r="A975" s="45">
        <v>15111</v>
      </c>
      <c r="B975" s="43" t="s">
        <v>544</v>
      </c>
    </row>
    <row r="976" spans="1:2" ht="15">
      <c r="A976" s="44">
        <v>15841</v>
      </c>
      <c r="B976" s="41" t="s">
        <v>1140</v>
      </c>
    </row>
    <row r="977" spans="1:2" ht="15">
      <c r="A977" s="45">
        <v>17327</v>
      </c>
      <c r="B977" s="43" t="s">
        <v>1141</v>
      </c>
    </row>
    <row r="978" spans="1:2" ht="15">
      <c r="A978" s="44">
        <v>15815</v>
      </c>
      <c r="B978" s="41" t="s">
        <v>1142</v>
      </c>
    </row>
    <row r="979" spans="1:2" ht="15">
      <c r="A979" s="42" t="s">
        <v>22</v>
      </c>
      <c r="B979" s="43" t="s">
        <v>1143</v>
      </c>
    </row>
    <row r="980" spans="1:2" ht="15">
      <c r="A980" s="40" t="s">
        <v>8</v>
      </c>
      <c r="B980" s="41" t="s">
        <v>1827</v>
      </c>
    </row>
    <row r="981" spans="1:2" ht="15">
      <c r="A981" s="42" t="s">
        <v>21</v>
      </c>
      <c r="B981" s="43" t="s">
        <v>677</v>
      </c>
    </row>
    <row r="982" spans="1:2" ht="15">
      <c r="A982" s="40" t="s">
        <v>49</v>
      </c>
      <c r="B982" s="41" t="s">
        <v>631</v>
      </c>
    </row>
    <row r="983" spans="1:2" ht="15">
      <c r="A983" s="42" t="s">
        <v>6</v>
      </c>
      <c r="B983" s="43" t="s">
        <v>540</v>
      </c>
    </row>
    <row r="984" spans="1:2" ht="15">
      <c r="A984" s="40" t="s">
        <v>7</v>
      </c>
      <c r="B984" s="41" t="s">
        <v>1144</v>
      </c>
    </row>
    <row r="985" spans="1:2" ht="15">
      <c r="A985" s="45">
        <v>23224</v>
      </c>
      <c r="B985" s="43" t="s">
        <v>1145</v>
      </c>
    </row>
    <row r="986" spans="1:2" ht="15">
      <c r="A986" s="40" t="s">
        <v>4</v>
      </c>
      <c r="B986" s="41" t="s">
        <v>335</v>
      </c>
    </row>
    <row r="987" spans="1:2" ht="15">
      <c r="A987" s="42" t="s">
        <v>5</v>
      </c>
      <c r="B987" s="43" t="s">
        <v>342</v>
      </c>
    </row>
    <row r="988" spans="1:2" ht="15">
      <c r="A988" s="44">
        <v>17425</v>
      </c>
      <c r="B988" s="41" t="s">
        <v>1146</v>
      </c>
    </row>
    <row r="989" spans="1:2" ht="15">
      <c r="A989" s="42" t="s">
        <v>1147</v>
      </c>
      <c r="B989" s="43" t="s">
        <v>525</v>
      </c>
    </row>
    <row r="990" spans="1:2" ht="15">
      <c r="A990" s="40" t="s">
        <v>17</v>
      </c>
      <c r="B990" s="41" t="s">
        <v>1148</v>
      </c>
    </row>
    <row r="991" spans="1:2" ht="15">
      <c r="A991" s="42" t="s">
        <v>20</v>
      </c>
      <c r="B991" s="43" t="s">
        <v>1597</v>
      </c>
    </row>
    <row r="992" spans="1:2" ht="15">
      <c r="A992" s="40" t="s">
        <v>1149</v>
      </c>
      <c r="B992" s="41" t="s">
        <v>1150</v>
      </c>
    </row>
    <row r="993" spans="1:2" ht="15">
      <c r="A993" s="45">
        <v>11219</v>
      </c>
      <c r="B993" s="43" t="s">
        <v>1151</v>
      </c>
    </row>
    <row r="994" spans="1:2" ht="15">
      <c r="A994" s="40" t="s">
        <v>1828</v>
      </c>
      <c r="B994" s="41" t="s">
        <v>398</v>
      </c>
    </row>
    <row r="995" spans="1:2" ht="15">
      <c r="A995" s="45">
        <v>15619</v>
      </c>
      <c r="B995" s="43" t="s">
        <v>1152</v>
      </c>
    </row>
    <row r="996" spans="1:2" ht="15">
      <c r="A996" s="40" t="s">
        <v>1153</v>
      </c>
      <c r="B996" s="41" t="s">
        <v>324</v>
      </c>
    </row>
    <row r="997" spans="1:2" ht="15">
      <c r="A997" s="42" t="s">
        <v>1154</v>
      </c>
      <c r="B997" s="43" t="s">
        <v>579</v>
      </c>
    </row>
    <row r="998" spans="1:2" ht="15">
      <c r="A998" s="44">
        <v>11110</v>
      </c>
      <c r="B998" s="41" t="s">
        <v>521</v>
      </c>
    </row>
    <row r="999" spans="1:2" ht="15">
      <c r="A999" s="45">
        <v>10</v>
      </c>
      <c r="B999" s="43" t="s">
        <v>1155</v>
      </c>
    </row>
    <row r="1000" spans="1:2" ht="15">
      <c r="A1000" s="44">
        <v>11</v>
      </c>
      <c r="B1000" s="41" t="s">
        <v>1156</v>
      </c>
    </row>
    <row r="1001" spans="1:2" ht="15">
      <c r="A1001" s="42" t="s">
        <v>1157</v>
      </c>
      <c r="B1001" s="43" t="s">
        <v>1158</v>
      </c>
    </row>
    <row r="1002" spans="1:2" ht="15">
      <c r="A1002" s="40" t="s">
        <v>1159</v>
      </c>
      <c r="B1002" s="41" t="s">
        <v>1066</v>
      </c>
    </row>
    <row r="1003" spans="1:2" ht="15">
      <c r="A1003" s="45">
        <v>19110</v>
      </c>
      <c r="B1003" s="43" t="s">
        <v>1160</v>
      </c>
    </row>
    <row r="1004" spans="1:2" ht="15">
      <c r="A1004" s="44">
        <v>11115</v>
      </c>
      <c r="B1004" s="41" t="s">
        <v>1161</v>
      </c>
    </row>
    <row r="1005" spans="1:2" ht="15">
      <c r="A1005" s="45">
        <v>11409</v>
      </c>
      <c r="B1005" s="43" t="s">
        <v>1162</v>
      </c>
    </row>
    <row r="1006" spans="1:2" ht="15">
      <c r="A1006" s="44">
        <v>19401</v>
      </c>
      <c r="B1006" s="41" t="s">
        <v>1160</v>
      </c>
    </row>
    <row r="1007" spans="1:2" ht="15">
      <c r="A1007" s="45">
        <v>11426</v>
      </c>
      <c r="B1007" s="43" t="s">
        <v>1163</v>
      </c>
    </row>
    <row r="1008" spans="1:2" ht="15">
      <c r="A1008" s="44">
        <v>11424</v>
      </c>
      <c r="B1008" s="41" t="s">
        <v>1164</v>
      </c>
    </row>
    <row r="1009" spans="1:2" ht="15">
      <c r="A1009" s="45">
        <v>25201</v>
      </c>
      <c r="B1009" s="43" t="s">
        <v>1165</v>
      </c>
    </row>
    <row r="1010" spans="1:2" ht="15">
      <c r="A1010" s="44">
        <v>25211</v>
      </c>
      <c r="B1010" s="41" t="s">
        <v>1166</v>
      </c>
    </row>
    <row r="1011" spans="1:2" ht="15">
      <c r="A1011" s="45">
        <v>25221</v>
      </c>
      <c r="B1011" s="43" t="s">
        <v>1167</v>
      </c>
    </row>
    <row r="1012" spans="1:2" ht="15">
      <c r="A1012" s="44">
        <v>25231</v>
      </c>
      <c r="B1012" s="41" t="s">
        <v>1168</v>
      </c>
    </row>
    <row r="1013" spans="1:2" ht="15">
      <c r="A1013" s="45">
        <v>25302</v>
      </c>
      <c r="B1013" s="43" t="s">
        <v>1169</v>
      </c>
    </row>
    <row r="1014" spans="1:2" ht="15">
      <c r="A1014" s="44">
        <v>25301</v>
      </c>
      <c r="B1014" s="41" t="s">
        <v>1170</v>
      </c>
    </row>
    <row r="1015" spans="1:2" ht="15">
      <c r="A1015" s="45">
        <v>25202</v>
      </c>
      <c r="B1015" s="43" t="s">
        <v>1171</v>
      </c>
    </row>
    <row r="1016" spans="1:2" ht="15">
      <c r="A1016" s="44">
        <v>25212</v>
      </c>
      <c r="B1016" s="41" t="s">
        <v>1172</v>
      </c>
    </row>
    <row r="1017" spans="1:2" ht="15">
      <c r="A1017" s="45">
        <v>25222</v>
      </c>
      <c r="B1017" s="43" t="s">
        <v>1173</v>
      </c>
    </row>
    <row r="1018" spans="1:2" ht="15">
      <c r="A1018" s="44">
        <v>25232</v>
      </c>
      <c r="B1018" s="41" t="s">
        <v>1174</v>
      </c>
    </row>
    <row r="1019" spans="1:2" ht="15">
      <c r="A1019" s="45">
        <v>25241</v>
      </c>
      <c r="B1019" s="43" t="s">
        <v>1175</v>
      </c>
    </row>
    <row r="1020" spans="1:2" ht="15">
      <c r="A1020" s="44">
        <v>25303</v>
      </c>
      <c r="B1020" s="41" t="s">
        <v>1176</v>
      </c>
    </row>
    <row r="1021" spans="1:2" ht="15">
      <c r="A1021" s="45">
        <v>25111</v>
      </c>
      <c r="B1021" s="43" t="s">
        <v>1177</v>
      </c>
    </row>
    <row r="1022" spans="1:2" ht="15">
      <c r="A1022" s="40" t="s">
        <v>1178</v>
      </c>
      <c r="B1022" s="41" t="s">
        <v>217</v>
      </c>
    </row>
    <row r="1023" spans="1:2" ht="15">
      <c r="A1023" s="45">
        <v>15803</v>
      </c>
      <c r="B1023" s="43" t="s">
        <v>1179</v>
      </c>
    </row>
    <row r="1024" spans="1:2" ht="15">
      <c r="A1024" s="40" t="s">
        <v>41</v>
      </c>
      <c r="B1024" s="41" t="s">
        <v>229</v>
      </c>
    </row>
    <row r="1025" spans="1:2" ht="15">
      <c r="A1025" s="42" t="s">
        <v>1180</v>
      </c>
      <c r="B1025" s="43" t="s">
        <v>1181</v>
      </c>
    </row>
    <row r="1026" spans="1:2" ht="15">
      <c r="A1026" s="44">
        <v>22415</v>
      </c>
      <c r="B1026" s="41" t="s">
        <v>401</v>
      </c>
    </row>
    <row r="1027" spans="1:2" ht="15">
      <c r="A1027" s="45">
        <v>18305</v>
      </c>
      <c r="B1027" s="43" t="s">
        <v>409</v>
      </c>
    </row>
    <row r="1028" spans="1:2" ht="15">
      <c r="A1028" s="40" t="s">
        <v>1182</v>
      </c>
      <c r="B1028" s="41" t="s">
        <v>1069</v>
      </c>
    </row>
    <row r="1029" spans="1:2" ht="15">
      <c r="A1029" s="42" t="s">
        <v>1183</v>
      </c>
      <c r="B1029" s="43" t="s">
        <v>1184</v>
      </c>
    </row>
    <row r="1030" spans="1:2" ht="15">
      <c r="A1030" s="40" t="s">
        <v>1185</v>
      </c>
      <c r="B1030" s="41" t="s">
        <v>1186</v>
      </c>
    </row>
    <row r="1031" spans="1:2" ht="15">
      <c r="A1031" s="42" t="s">
        <v>1187</v>
      </c>
      <c r="B1031" s="43" t="s">
        <v>552</v>
      </c>
    </row>
    <row r="1032" spans="1:2" ht="15">
      <c r="A1032" s="40" t="s">
        <v>1188</v>
      </c>
      <c r="B1032" s="41" t="s">
        <v>1177</v>
      </c>
    </row>
    <row r="1033" spans="1:2" ht="15">
      <c r="A1033" s="42" t="s">
        <v>1189</v>
      </c>
      <c r="B1033" s="43" t="s">
        <v>1062</v>
      </c>
    </row>
    <row r="1034" spans="1:2" ht="15">
      <c r="A1034" s="40" t="s">
        <v>1190</v>
      </c>
      <c r="B1034" s="41" t="s">
        <v>140</v>
      </c>
    </row>
    <row r="1035" spans="1:2" ht="15">
      <c r="A1035" s="42" t="s">
        <v>1191</v>
      </c>
      <c r="B1035" s="43" t="s">
        <v>142</v>
      </c>
    </row>
    <row r="1036" spans="1:2" ht="15">
      <c r="A1036" s="40" t="s">
        <v>1192</v>
      </c>
      <c r="B1036" s="41" t="s">
        <v>1609</v>
      </c>
    </row>
    <row r="1037" spans="1:2" ht="15">
      <c r="A1037" s="42" t="s">
        <v>1193</v>
      </c>
      <c r="B1037" s="43" t="s">
        <v>1087</v>
      </c>
    </row>
    <row r="1038" spans="1:2" ht="15">
      <c r="A1038" s="40" t="s">
        <v>1194</v>
      </c>
      <c r="B1038" s="41" t="s">
        <v>556</v>
      </c>
    </row>
    <row r="1039" spans="1:2" ht="15">
      <c r="A1039" s="42" t="s">
        <v>1195</v>
      </c>
      <c r="B1039" s="43" t="s">
        <v>555</v>
      </c>
    </row>
    <row r="1040" spans="1:2" ht="15">
      <c r="A1040" s="40" t="s">
        <v>1196</v>
      </c>
      <c r="B1040" s="41" t="s">
        <v>429</v>
      </c>
    </row>
    <row r="1041" spans="1:2" ht="15">
      <c r="A1041" s="42" t="s">
        <v>1197</v>
      </c>
      <c r="B1041" s="43" t="s">
        <v>366</v>
      </c>
    </row>
    <row r="1042" spans="1:2" ht="15">
      <c r="A1042" s="40" t="s">
        <v>1198</v>
      </c>
      <c r="B1042" s="41" t="s">
        <v>1065</v>
      </c>
    </row>
    <row r="1043" spans="1:2" ht="15">
      <c r="A1043" s="42" t="s">
        <v>1199</v>
      </c>
      <c r="B1043" s="43" t="s">
        <v>535</v>
      </c>
    </row>
    <row r="1044" spans="1:2" ht="15">
      <c r="A1044" s="40" t="s">
        <v>1200</v>
      </c>
      <c r="B1044" s="41" t="s">
        <v>622</v>
      </c>
    </row>
    <row r="1045" spans="1:2" ht="15">
      <c r="A1045" s="42" t="s">
        <v>1201</v>
      </c>
      <c r="B1045" s="43" t="s">
        <v>1202</v>
      </c>
    </row>
    <row r="1046" spans="1:2" ht="15">
      <c r="A1046" s="40" t="s">
        <v>1203</v>
      </c>
      <c r="B1046" s="41" t="s">
        <v>645</v>
      </c>
    </row>
    <row r="1047" spans="1:2" ht="15">
      <c r="A1047" s="42" t="s">
        <v>1204</v>
      </c>
      <c r="B1047" s="43" t="s">
        <v>565</v>
      </c>
    </row>
    <row r="1048" spans="1:2" ht="15">
      <c r="A1048" s="44">
        <v>11108</v>
      </c>
      <c r="B1048" s="41" t="s">
        <v>1047</v>
      </c>
    </row>
    <row r="1049" spans="1:2" ht="15">
      <c r="A1049" s="42" t="s">
        <v>1205</v>
      </c>
      <c r="B1049" s="43" t="s">
        <v>127</v>
      </c>
    </row>
    <row r="1050" spans="1:2" ht="15">
      <c r="A1050" s="40" t="s">
        <v>1206</v>
      </c>
      <c r="B1050" s="41" t="s">
        <v>500</v>
      </c>
    </row>
    <row r="1051" spans="1:2" ht="15">
      <c r="A1051" s="42" t="s">
        <v>1207</v>
      </c>
      <c r="B1051" s="43" t="s">
        <v>344</v>
      </c>
    </row>
    <row r="1052" spans="1:2" ht="15">
      <c r="A1052" s="40" t="s">
        <v>1208</v>
      </c>
      <c r="B1052" s="41" t="s">
        <v>1209</v>
      </c>
    </row>
    <row r="1053" spans="1:2" ht="15">
      <c r="A1053" s="45">
        <v>11203</v>
      </c>
      <c r="B1053" s="43" t="s">
        <v>327</v>
      </c>
    </row>
    <row r="1054" spans="1:2" ht="15">
      <c r="A1054" s="40" t="s">
        <v>68</v>
      </c>
      <c r="B1054" s="41" t="s">
        <v>1022</v>
      </c>
    </row>
    <row r="1055" spans="1:2" ht="15">
      <c r="A1055" s="42" t="s">
        <v>75</v>
      </c>
      <c r="B1055" s="43" t="s">
        <v>1021</v>
      </c>
    </row>
    <row r="1056" spans="1:2" ht="15">
      <c r="A1056" s="44">
        <v>25112</v>
      </c>
      <c r="B1056" s="41" t="s">
        <v>1609</v>
      </c>
    </row>
    <row r="1057" spans="1:2" ht="15">
      <c r="A1057" s="45">
        <v>25113</v>
      </c>
      <c r="B1057" s="43" t="s">
        <v>1256</v>
      </c>
    </row>
    <row r="1058" spans="1:2" ht="15">
      <c r="A1058" s="40" t="s">
        <v>1210</v>
      </c>
      <c r="B1058" s="41" t="s">
        <v>361</v>
      </c>
    </row>
    <row r="1059" spans="1:2" ht="15">
      <c r="A1059" s="45">
        <v>20101</v>
      </c>
      <c r="B1059" s="43" t="s">
        <v>234</v>
      </c>
    </row>
    <row r="1060" spans="1:2" ht="15">
      <c r="A1060" s="44">
        <v>13202</v>
      </c>
      <c r="B1060" s="41" t="s">
        <v>469</v>
      </c>
    </row>
    <row r="1061" spans="1:2" ht="15">
      <c r="A1061" s="42" t="s">
        <v>1610</v>
      </c>
      <c r="B1061" s="43" t="s">
        <v>1605</v>
      </c>
    </row>
    <row r="1062" spans="1:2" ht="15">
      <c r="A1062" s="40" t="s">
        <v>1611</v>
      </c>
      <c r="B1062" s="41" t="s">
        <v>1604</v>
      </c>
    </row>
    <row r="1063" spans="1:2" ht="15">
      <c r="A1063" s="45">
        <v>15915</v>
      </c>
      <c r="B1063" s="43" t="s">
        <v>1014</v>
      </c>
    </row>
    <row r="1064" spans="1:2" ht="15">
      <c r="A1064" s="44">
        <v>15916</v>
      </c>
      <c r="B1064" s="41" t="s">
        <v>1015</v>
      </c>
    </row>
    <row r="1065" spans="1:2" ht="15">
      <c r="A1065" s="45">
        <v>15842</v>
      </c>
      <c r="B1065" s="43" t="s">
        <v>1211</v>
      </c>
    </row>
    <row r="1066" spans="1:2" ht="15">
      <c r="A1066" s="44">
        <v>26102</v>
      </c>
      <c r="B1066" s="41" t="s">
        <v>800</v>
      </c>
    </row>
    <row r="1067" spans="1:2" ht="15">
      <c r="A1067" s="42" t="s">
        <v>1212</v>
      </c>
      <c r="B1067" s="43" t="s">
        <v>1036</v>
      </c>
    </row>
    <row r="1068" spans="1:2" ht="15">
      <c r="A1068" s="40" t="s">
        <v>31</v>
      </c>
      <c r="B1068" s="41" t="s">
        <v>580</v>
      </c>
    </row>
    <row r="1069" spans="1:2" ht="15">
      <c r="A1069" s="42" t="s">
        <v>29</v>
      </c>
      <c r="B1069" s="43" t="s">
        <v>525</v>
      </c>
    </row>
    <row r="1070" spans="1:2" ht="15">
      <c r="A1070" s="44">
        <v>28219</v>
      </c>
      <c r="B1070" s="41" t="s">
        <v>601</v>
      </c>
    </row>
    <row r="1071" spans="1:2" ht="15">
      <c r="A1071" s="45">
        <v>26107</v>
      </c>
      <c r="B1071" s="43" t="s">
        <v>1213</v>
      </c>
    </row>
    <row r="1072" spans="1:2" ht="15">
      <c r="A1072" s="44">
        <v>11430</v>
      </c>
      <c r="B1072" s="41" t="s">
        <v>1214</v>
      </c>
    </row>
    <row r="1073" spans="1:2" ht="15">
      <c r="A1073" s="42" t="s">
        <v>1215</v>
      </c>
      <c r="B1073" s="43" t="s">
        <v>124</v>
      </c>
    </row>
    <row r="1074" spans="1:2" ht="15">
      <c r="A1074" s="44">
        <v>25213</v>
      </c>
      <c r="B1074" s="41" t="s">
        <v>1216</v>
      </c>
    </row>
    <row r="1075" spans="1:2" ht="15">
      <c r="A1075" s="42" t="s">
        <v>1217</v>
      </c>
      <c r="B1075" s="43" t="s">
        <v>1218</v>
      </c>
    </row>
    <row r="1076" spans="1:2" ht="15">
      <c r="A1076" s="44">
        <v>26106</v>
      </c>
      <c r="B1076" s="41" t="s">
        <v>1219</v>
      </c>
    </row>
    <row r="1077" spans="1:2" ht="15">
      <c r="A1077" s="45">
        <v>25233</v>
      </c>
      <c r="B1077" s="43" t="s">
        <v>1220</v>
      </c>
    </row>
    <row r="1078" spans="1:2" ht="15">
      <c r="A1078" s="44">
        <v>25407</v>
      </c>
      <c r="B1078" s="41" t="s">
        <v>1221</v>
      </c>
    </row>
    <row r="1079" spans="1:2" ht="15">
      <c r="A1079" s="45">
        <v>11109</v>
      </c>
      <c r="B1079" s="43" t="s">
        <v>1222</v>
      </c>
    </row>
    <row r="1080" spans="1:2" ht="15">
      <c r="A1080" s="44">
        <v>17317</v>
      </c>
      <c r="B1080" s="41" t="s">
        <v>1223</v>
      </c>
    </row>
    <row r="1081" spans="1:2" ht="15">
      <c r="A1081" s="45">
        <v>25242</v>
      </c>
      <c r="B1081" s="43" t="s">
        <v>1224</v>
      </c>
    </row>
    <row r="1082" spans="1:2" ht="15">
      <c r="A1082" s="44">
        <v>16447</v>
      </c>
      <c r="B1082" s="41" t="s">
        <v>263</v>
      </c>
    </row>
    <row r="1083" spans="1:2" ht="15">
      <c r="A1083" s="45">
        <v>16112</v>
      </c>
      <c r="B1083" s="43" t="s">
        <v>1225</v>
      </c>
    </row>
    <row r="1084" spans="1:2" ht="15">
      <c r="A1084" s="44">
        <v>17328</v>
      </c>
      <c r="B1084" s="41" t="s">
        <v>1226</v>
      </c>
    </row>
    <row r="1085" spans="1:2" ht="15">
      <c r="A1085" s="45">
        <v>13335</v>
      </c>
      <c r="B1085" s="43" t="s">
        <v>1227</v>
      </c>
    </row>
    <row r="1086" spans="1:2" ht="15">
      <c r="A1086" s="40" t="s">
        <v>1228</v>
      </c>
      <c r="B1086" s="41" t="s">
        <v>204</v>
      </c>
    </row>
    <row r="1087" spans="1:2" ht="15">
      <c r="A1087" s="45">
        <v>22701</v>
      </c>
      <c r="B1087" s="43" t="s">
        <v>1229</v>
      </c>
    </row>
    <row r="1088" spans="1:2" ht="15">
      <c r="A1088" s="44">
        <v>11105</v>
      </c>
      <c r="B1088" s="41" t="s">
        <v>1230</v>
      </c>
    </row>
    <row r="1089" spans="1:2" ht="15">
      <c r="A1089" s="45">
        <v>25405</v>
      </c>
      <c r="B1089" s="43" t="s">
        <v>1231</v>
      </c>
    </row>
    <row r="1090" spans="1:2" ht="15">
      <c r="A1090" s="44">
        <v>23135</v>
      </c>
      <c r="B1090" s="41" t="s">
        <v>1232</v>
      </c>
    </row>
    <row r="1091" spans="1:2" ht="15">
      <c r="A1091" s="45">
        <v>26114</v>
      </c>
      <c r="B1091" s="43" t="s">
        <v>1233</v>
      </c>
    </row>
    <row r="1092" spans="1:2" ht="15">
      <c r="A1092" s="44">
        <v>11116</v>
      </c>
      <c r="B1092" s="41" t="s">
        <v>1234</v>
      </c>
    </row>
    <row r="1093" spans="1:2" ht="15">
      <c r="A1093" s="45">
        <v>11428</v>
      </c>
      <c r="B1093" s="43" t="s">
        <v>1235</v>
      </c>
    </row>
    <row r="1094" spans="1:2" ht="15">
      <c r="A1094" s="44">
        <v>15617</v>
      </c>
      <c r="B1094" s="41" t="s">
        <v>1236</v>
      </c>
    </row>
    <row r="1095" spans="1:2" ht="15">
      <c r="A1095" s="42" t="s">
        <v>26</v>
      </c>
      <c r="B1095" s="43" t="s">
        <v>1237</v>
      </c>
    </row>
    <row r="1096" spans="1:2" ht="15">
      <c r="A1096" s="44">
        <v>17221</v>
      </c>
      <c r="B1096" s="41" t="s">
        <v>1238</v>
      </c>
    </row>
    <row r="1097" spans="1:2" ht="15">
      <c r="A1097" s="45">
        <v>25203</v>
      </c>
      <c r="B1097" s="43" t="s">
        <v>1239</v>
      </c>
    </row>
    <row r="1098" spans="1:2" ht="15">
      <c r="A1098" s="40" t="s">
        <v>50</v>
      </c>
      <c r="B1098" s="41" t="s">
        <v>1240</v>
      </c>
    </row>
    <row r="1099" spans="1:2" ht="15">
      <c r="A1099" s="45">
        <v>17523</v>
      </c>
      <c r="B1099" s="43" t="s">
        <v>1241</v>
      </c>
    </row>
    <row r="1100" spans="1:2" ht="15">
      <c r="A1100" s="40" t="s">
        <v>1242</v>
      </c>
      <c r="B1100" s="41" t="s">
        <v>1243</v>
      </c>
    </row>
    <row r="1101" spans="1:2" ht="15">
      <c r="A1101" s="45">
        <v>25262</v>
      </c>
      <c r="B1101" s="43" t="s">
        <v>1244</v>
      </c>
    </row>
    <row r="1102" spans="1:2" ht="15">
      <c r="A1102" s="44">
        <v>12307</v>
      </c>
      <c r="B1102" s="41" t="s">
        <v>1245</v>
      </c>
    </row>
    <row r="1103" spans="1:2" ht="15">
      <c r="A1103" s="45">
        <v>25223</v>
      </c>
      <c r="B1103" s="43" t="s">
        <v>1246</v>
      </c>
    </row>
    <row r="1104" spans="1:2" ht="15">
      <c r="A1104" s="40" t="s">
        <v>1247</v>
      </c>
      <c r="B1104" s="41" t="s">
        <v>523</v>
      </c>
    </row>
    <row r="1105" spans="1:2" ht="15">
      <c r="A1105" s="42" t="s">
        <v>1248</v>
      </c>
      <c r="B1105" s="43" t="s">
        <v>137</v>
      </c>
    </row>
    <row r="1106" spans="1:2" ht="15">
      <c r="A1106" s="44">
        <v>13351</v>
      </c>
      <c r="B1106" s="41" t="s">
        <v>503</v>
      </c>
    </row>
    <row r="1107" spans="1:2" ht="15">
      <c r="A1107" s="45">
        <v>13336</v>
      </c>
      <c r="B1107" s="43" t="s">
        <v>1249</v>
      </c>
    </row>
    <row r="1108" spans="1:2" ht="15">
      <c r="A1108" s="40" t="s">
        <v>1250</v>
      </c>
      <c r="B1108" s="41" t="s">
        <v>1078</v>
      </c>
    </row>
    <row r="1109" spans="1:2" ht="15">
      <c r="A1109" s="42" t="s">
        <v>1251</v>
      </c>
      <c r="B1109" s="43" t="s">
        <v>1252</v>
      </c>
    </row>
    <row r="1110" spans="1:2" ht="15">
      <c r="A1110" s="40" t="s">
        <v>1253</v>
      </c>
      <c r="B1110" s="41" t="s">
        <v>1254</v>
      </c>
    </row>
    <row r="1111" spans="1:2" ht="15">
      <c r="A1111" s="42" t="s">
        <v>1255</v>
      </c>
      <c r="B1111" s="43" t="s">
        <v>1256</v>
      </c>
    </row>
    <row r="1112" spans="1:2" ht="15">
      <c r="A1112" s="40" t="s">
        <v>1257</v>
      </c>
      <c r="B1112" s="41" t="s">
        <v>576</v>
      </c>
    </row>
    <row r="1113" spans="1:2" ht="15">
      <c r="A1113" s="45">
        <v>26115</v>
      </c>
      <c r="B1113" s="43" t="s">
        <v>1258</v>
      </c>
    </row>
    <row r="1114" spans="1:2" ht="15">
      <c r="A1114" s="44">
        <v>23312</v>
      </c>
      <c r="B1114" s="41" t="s">
        <v>1259</v>
      </c>
    </row>
    <row r="1115" spans="1:2" ht="15">
      <c r="A1115" s="45">
        <v>26139</v>
      </c>
      <c r="B1115" s="43" t="s">
        <v>804</v>
      </c>
    </row>
    <row r="1116" spans="1:2" ht="15">
      <c r="A1116" s="44">
        <v>26116</v>
      </c>
      <c r="B1116" s="41" t="s">
        <v>1260</v>
      </c>
    </row>
    <row r="1117" spans="1:2" ht="15">
      <c r="A1117" s="45">
        <v>25406</v>
      </c>
      <c r="B1117" s="43" t="s">
        <v>1261</v>
      </c>
    </row>
    <row r="1118" spans="1:2" ht="15">
      <c r="A1118" s="44">
        <v>26110</v>
      </c>
      <c r="B1118" s="41" t="s">
        <v>806</v>
      </c>
    </row>
    <row r="1119" spans="1:2" ht="15">
      <c r="A1119" s="45">
        <v>16303</v>
      </c>
      <c r="B1119" s="43" t="s">
        <v>1262</v>
      </c>
    </row>
    <row r="1120" spans="1:2" ht="15">
      <c r="A1120" s="44">
        <v>22604</v>
      </c>
      <c r="B1120" s="41" t="s">
        <v>1263</v>
      </c>
    </row>
    <row r="1121" spans="1:2" ht="15">
      <c r="A1121" s="45">
        <v>13236</v>
      </c>
      <c r="B1121" s="43" t="s">
        <v>1264</v>
      </c>
    </row>
    <row r="1122" spans="1:2" ht="15">
      <c r="A1122" s="44">
        <v>22331</v>
      </c>
      <c r="B1122" s="41" t="s">
        <v>1265</v>
      </c>
    </row>
    <row r="1123" spans="1:2" ht="15">
      <c r="A1123" s="45">
        <v>15807</v>
      </c>
      <c r="B1123" s="43" t="s">
        <v>1266</v>
      </c>
    </row>
    <row r="1124" spans="1:2" ht="15">
      <c r="A1124" s="44">
        <v>15806</v>
      </c>
      <c r="B1124" s="41" t="s">
        <v>1267</v>
      </c>
    </row>
    <row r="1125" spans="1:2" ht="15">
      <c r="A1125" s="45">
        <v>15808</v>
      </c>
      <c r="B1125" s="43" t="s">
        <v>1268</v>
      </c>
    </row>
    <row r="1126" spans="1:2" ht="15">
      <c r="A1126" s="44">
        <v>15128</v>
      </c>
      <c r="B1126" s="41" t="s">
        <v>1269</v>
      </c>
    </row>
    <row r="1127" spans="1:2" ht="15">
      <c r="A1127" s="45">
        <v>26109</v>
      </c>
      <c r="B1127" s="43" t="s">
        <v>802</v>
      </c>
    </row>
    <row r="1128" spans="1:2" ht="15">
      <c r="A1128" s="44">
        <v>15811</v>
      </c>
      <c r="B1128" s="41" t="s">
        <v>1270</v>
      </c>
    </row>
    <row r="1129" spans="1:2" ht="15">
      <c r="A1129" s="45">
        <v>15813</v>
      </c>
      <c r="B1129" s="43" t="s">
        <v>1271</v>
      </c>
    </row>
    <row r="1130" spans="1:2" ht="15">
      <c r="A1130" s="44">
        <v>26113</v>
      </c>
      <c r="B1130" s="41" t="s">
        <v>795</v>
      </c>
    </row>
    <row r="1131" spans="1:2" ht="15">
      <c r="A1131" s="45">
        <v>26117</v>
      </c>
      <c r="B1131" s="43" t="s">
        <v>1272</v>
      </c>
    </row>
    <row r="1132" spans="1:2" ht="15">
      <c r="A1132" s="44">
        <v>25409</v>
      </c>
      <c r="B1132" s="41" t="s">
        <v>1273</v>
      </c>
    </row>
    <row r="1133" spans="1:2" ht="15">
      <c r="A1133" s="45">
        <v>23315</v>
      </c>
      <c r="B1133" s="43" t="s">
        <v>1274</v>
      </c>
    </row>
    <row r="1134" spans="1:2" ht="15">
      <c r="A1134" s="44">
        <v>16504</v>
      </c>
      <c r="B1134" s="41" t="s">
        <v>1275</v>
      </c>
    </row>
    <row r="1135" spans="1:2" ht="15">
      <c r="A1135" s="45">
        <v>23225</v>
      </c>
      <c r="B1135" s="43" t="s">
        <v>1276</v>
      </c>
    </row>
    <row r="1136" spans="1:2" ht="15">
      <c r="A1136" s="40" t="s">
        <v>98</v>
      </c>
      <c r="B1136" s="41" t="s">
        <v>54</v>
      </c>
    </row>
    <row r="1137" spans="1:2" ht="15">
      <c r="A1137" s="45">
        <v>17903</v>
      </c>
      <c r="B1137" s="43" t="s">
        <v>1277</v>
      </c>
    </row>
    <row r="1138" spans="1:2" ht="15">
      <c r="A1138" s="44">
        <v>17904</v>
      </c>
      <c r="B1138" s="41" t="s">
        <v>1278</v>
      </c>
    </row>
    <row r="1139" spans="1:2" ht="15">
      <c r="A1139" s="45">
        <v>17905</v>
      </c>
      <c r="B1139" s="43" t="s">
        <v>1279</v>
      </c>
    </row>
    <row r="1140" spans="1:2" ht="15">
      <c r="A1140" s="44">
        <v>15721</v>
      </c>
      <c r="B1140" s="41" t="s">
        <v>360</v>
      </c>
    </row>
    <row r="1141" spans="1:2" ht="15">
      <c r="A1141" s="45">
        <v>15201</v>
      </c>
      <c r="B1141" s="43" t="s">
        <v>1280</v>
      </c>
    </row>
    <row r="1142" spans="1:2" ht="15">
      <c r="A1142" s="40" t="s">
        <v>1281</v>
      </c>
      <c r="B1142" s="41" t="s">
        <v>1066</v>
      </c>
    </row>
    <row r="1143" spans="1:2" ht="15">
      <c r="A1143" s="45">
        <v>22321</v>
      </c>
      <c r="B1143" s="43" t="s">
        <v>266</v>
      </c>
    </row>
    <row r="1144" spans="1:2" ht="15">
      <c r="A1144" s="40" t="s">
        <v>1282</v>
      </c>
      <c r="B1144" s="41" t="s">
        <v>291</v>
      </c>
    </row>
    <row r="1145" spans="1:2" ht="15">
      <c r="A1145" s="45">
        <v>12112</v>
      </c>
      <c r="B1145" s="43" t="s">
        <v>1283</v>
      </c>
    </row>
    <row r="1146" spans="1:2" ht="15">
      <c r="A1146" s="40" t="s">
        <v>1284</v>
      </c>
      <c r="B1146" s="41" t="s">
        <v>261</v>
      </c>
    </row>
    <row r="1147" spans="1:2" ht="15">
      <c r="A1147" s="42" t="s">
        <v>1285</v>
      </c>
      <c r="B1147" s="43" t="s">
        <v>286</v>
      </c>
    </row>
    <row r="1148" spans="1:2" ht="15">
      <c r="A1148" s="40" t="s">
        <v>1286</v>
      </c>
      <c r="B1148" s="41" t="s">
        <v>272</v>
      </c>
    </row>
    <row r="1149" spans="1:2" ht="15">
      <c r="A1149" s="42" t="s">
        <v>1287</v>
      </c>
      <c r="B1149" s="43" t="s">
        <v>492</v>
      </c>
    </row>
    <row r="1150" spans="1:2" ht="15">
      <c r="A1150" s="44">
        <v>13320</v>
      </c>
      <c r="B1150" s="41" t="s">
        <v>1288</v>
      </c>
    </row>
    <row r="1151" spans="1:2" ht="15">
      <c r="A1151" s="45">
        <v>13334</v>
      </c>
      <c r="B1151" s="43" t="s">
        <v>481</v>
      </c>
    </row>
    <row r="1152" spans="1:2" ht="15">
      <c r="A1152" s="44">
        <v>13331</v>
      </c>
      <c r="B1152" s="41" t="s">
        <v>436</v>
      </c>
    </row>
    <row r="1153" spans="1:2" ht="15">
      <c r="A1153" s="45">
        <v>15310</v>
      </c>
      <c r="B1153" s="43" t="s">
        <v>1218</v>
      </c>
    </row>
    <row r="1154" spans="1:2" ht="15">
      <c r="A1154" s="40" t="s">
        <v>1289</v>
      </c>
      <c r="B1154" s="41" t="s">
        <v>577</v>
      </c>
    </row>
    <row r="1155" spans="1:2" ht="15">
      <c r="A1155" s="42" t="s">
        <v>1290</v>
      </c>
      <c r="B1155" s="43" t="s">
        <v>1123</v>
      </c>
    </row>
    <row r="1156" spans="1:2" ht="15">
      <c r="A1156" s="40" t="s">
        <v>1291</v>
      </c>
      <c r="B1156" s="41" t="s">
        <v>1063</v>
      </c>
    </row>
    <row r="1157" spans="1:2" ht="15">
      <c r="A1157" s="42" t="s">
        <v>1292</v>
      </c>
      <c r="B1157" s="43" t="s">
        <v>158</v>
      </c>
    </row>
    <row r="1158" spans="1:2" ht="15">
      <c r="A1158" s="40" t="s">
        <v>1293</v>
      </c>
      <c r="B1158" s="41" t="s">
        <v>1294</v>
      </c>
    </row>
    <row r="1159" spans="1:2" ht="15">
      <c r="A1159" s="42" t="s">
        <v>1295</v>
      </c>
      <c r="B1159" s="43" t="s">
        <v>52</v>
      </c>
    </row>
    <row r="1160" spans="1:2" ht="15">
      <c r="A1160" s="40" t="s">
        <v>1296</v>
      </c>
      <c r="B1160" s="41" t="s">
        <v>1066</v>
      </c>
    </row>
    <row r="1161" spans="1:2" ht="15">
      <c r="A1161" s="42" t="s">
        <v>1297</v>
      </c>
      <c r="B1161" s="43" t="s">
        <v>347</v>
      </c>
    </row>
    <row r="1162" spans="1:2" ht="15">
      <c r="A1162" s="40" t="s">
        <v>1298</v>
      </c>
      <c r="B1162" s="41" t="s">
        <v>137</v>
      </c>
    </row>
    <row r="1163" spans="1:2" ht="15">
      <c r="A1163" s="42" t="s">
        <v>1299</v>
      </c>
      <c r="B1163" s="43" t="s">
        <v>1300</v>
      </c>
    </row>
    <row r="1164" spans="1:2" ht="15">
      <c r="A1164" s="40" t="s">
        <v>1301</v>
      </c>
      <c r="B1164" s="41" t="s">
        <v>1214</v>
      </c>
    </row>
    <row r="1165" spans="1:2" ht="15">
      <c r="A1165" s="42" t="s">
        <v>1302</v>
      </c>
      <c r="B1165" s="43" t="s">
        <v>544</v>
      </c>
    </row>
    <row r="1166" spans="1:2" ht="15">
      <c r="A1166" s="40" t="s">
        <v>1303</v>
      </c>
      <c r="B1166" s="41" t="s">
        <v>539</v>
      </c>
    </row>
    <row r="1167" spans="1:2" ht="15">
      <c r="A1167" s="42" t="s">
        <v>1304</v>
      </c>
      <c r="B1167" s="43" t="s">
        <v>1305</v>
      </c>
    </row>
    <row r="1168" spans="1:2" ht="15">
      <c r="A1168" s="40" t="s">
        <v>1306</v>
      </c>
      <c r="B1168" s="41" t="s">
        <v>830</v>
      </c>
    </row>
    <row r="1169" spans="1:2" ht="15">
      <c r="A1169" s="42" t="s">
        <v>1307</v>
      </c>
      <c r="B1169" s="43" t="s">
        <v>695</v>
      </c>
    </row>
    <row r="1170" spans="1:2" ht="15">
      <c r="A1170" s="40" t="s">
        <v>1308</v>
      </c>
      <c r="B1170" s="41" t="s">
        <v>138</v>
      </c>
    </row>
    <row r="1171" spans="1:2" ht="15">
      <c r="A1171" s="42" t="s">
        <v>1309</v>
      </c>
      <c r="B1171" s="43" t="s">
        <v>53</v>
      </c>
    </row>
    <row r="1172" spans="1:2" ht="15">
      <c r="A1172" s="40" t="s">
        <v>1310</v>
      </c>
      <c r="B1172" s="41" t="s">
        <v>51</v>
      </c>
    </row>
    <row r="1173" spans="1:2" ht="15">
      <c r="A1173" s="42" t="s">
        <v>1311</v>
      </c>
      <c r="B1173" s="43" t="s">
        <v>1312</v>
      </c>
    </row>
    <row r="1174" spans="1:2" ht="15">
      <c r="A1174" s="40" t="s">
        <v>1313</v>
      </c>
      <c r="B1174" s="41" t="s">
        <v>1314</v>
      </c>
    </row>
    <row r="1175" spans="1:2" ht="15">
      <c r="A1175" s="42" t="s">
        <v>1315</v>
      </c>
      <c r="B1175" s="43" t="s">
        <v>1241</v>
      </c>
    </row>
    <row r="1176" spans="1:2" ht="15">
      <c r="A1176" s="44">
        <v>25413</v>
      </c>
      <c r="B1176" s="41" t="s">
        <v>1316</v>
      </c>
    </row>
    <row r="1177" spans="1:2" ht="15">
      <c r="A1177" s="45">
        <v>13254</v>
      </c>
      <c r="B1177" s="43" t="s">
        <v>1317</v>
      </c>
    </row>
    <row r="1178" spans="1:2" ht="15">
      <c r="A1178" s="40" t="s">
        <v>1318</v>
      </c>
      <c r="B1178" s="41" t="s">
        <v>732</v>
      </c>
    </row>
    <row r="1179" spans="1:2" ht="15">
      <c r="A1179" s="42" t="s">
        <v>1319</v>
      </c>
      <c r="B1179" s="43" t="s">
        <v>1320</v>
      </c>
    </row>
    <row r="1180" spans="1:2" ht="15">
      <c r="A1180" s="40" t="s">
        <v>1321</v>
      </c>
      <c r="B1180" s="41" t="s">
        <v>1322</v>
      </c>
    </row>
    <row r="1181" spans="1:2" ht="15">
      <c r="A1181" s="42" t="s">
        <v>1323</v>
      </c>
      <c r="B1181" s="43" t="s">
        <v>832</v>
      </c>
    </row>
    <row r="1182" spans="1:2" ht="15">
      <c r="A1182" s="44">
        <v>16102</v>
      </c>
      <c r="B1182" s="41" t="s">
        <v>1324</v>
      </c>
    </row>
    <row r="1183" spans="1:2" ht="15">
      <c r="A1183" s="45">
        <v>16105</v>
      </c>
      <c r="B1183" s="43" t="s">
        <v>1325</v>
      </c>
    </row>
    <row r="1184" spans="1:2" ht="15">
      <c r="A1184" s="44">
        <v>16106</v>
      </c>
      <c r="B1184" s="41" t="s">
        <v>1326</v>
      </c>
    </row>
    <row r="1185" spans="1:2" ht="15">
      <c r="A1185" s="45">
        <v>16123</v>
      </c>
      <c r="B1185" s="43" t="s">
        <v>1327</v>
      </c>
    </row>
    <row r="1186" spans="1:2" ht="15">
      <c r="A1186" s="44">
        <v>11216</v>
      </c>
      <c r="B1186" s="41" t="s">
        <v>1328</v>
      </c>
    </row>
    <row r="1187" spans="1:2" ht="15">
      <c r="A1187" s="45">
        <v>11410</v>
      </c>
      <c r="B1187" s="43" t="s">
        <v>1329</v>
      </c>
    </row>
    <row r="1188" spans="1:2" ht="15">
      <c r="A1188" s="44">
        <v>11411</v>
      </c>
      <c r="B1188" s="41" t="s">
        <v>1330</v>
      </c>
    </row>
    <row r="1189" spans="1:2" ht="15">
      <c r="A1189" s="45">
        <v>11431</v>
      </c>
      <c r="B1189" s="43" t="s">
        <v>1331</v>
      </c>
    </row>
    <row r="1190" spans="1:2" ht="15">
      <c r="A1190" s="44">
        <v>13356</v>
      </c>
      <c r="B1190" s="41" t="s">
        <v>1332</v>
      </c>
    </row>
    <row r="1191" spans="1:2" ht="15">
      <c r="A1191" s="45">
        <v>13363</v>
      </c>
      <c r="B1191" s="43" t="s">
        <v>1333</v>
      </c>
    </row>
    <row r="1192" spans="1:2" ht="15">
      <c r="A1192" s="44">
        <v>13473</v>
      </c>
      <c r="B1192" s="41" t="s">
        <v>1334</v>
      </c>
    </row>
    <row r="1193" spans="1:2" ht="15">
      <c r="A1193" s="45">
        <v>15843</v>
      </c>
      <c r="B1193" s="43" t="s">
        <v>1335</v>
      </c>
    </row>
    <row r="1194" spans="1:2" ht="15">
      <c r="A1194" s="44">
        <v>16103</v>
      </c>
      <c r="B1194" s="41" t="s">
        <v>1336</v>
      </c>
    </row>
    <row r="1195" spans="1:2" ht="15">
      <c r="A1195" s="45">
        <v>16109</v>
      </c>
      <c r="B1195" s="43" t="s">
        <v>1337</v>
      </c>
    </row>
    <row r="1196" spans="1:2" ht="15">
      <c r="A1196" s="44">
        <v>16221</v>
      </c>
      <c r="B1196" s="41" t="s">
        <v>1338</v>
      </c>
    </row>
    <row r="1197" spans="1:2" ht="15">
      <c r="A1197" s="45">
        <v>16505</v>
      </c>
      <c r="B1197" s="43" t="s">
        <v>1339</v>
      </c>
    </row>
    <row r="1198" spans="1:2" ht="15">
      <c r="A1198" s="44">
        <v>16517</v>
      </c>
      <c r="B1198" s="41" t="s">
        <v>1340</v>
      </c>
    </row>
    <row r="1199" spans="1:2" ht="15">
      <c r="A1199" s="45">
        <v>16520</v>
      </c>
      <c r="B1199" s="43" t="s">
        <v>274</v>
      </c>
    </row>
    <row r="1200" spans="1:2" ht="15">
      <c r="A1200" s="44">
        <v>17218</v>
      </c>
      <c r="B1200" s="41" t="s">
        <v>1341</v>
      </c>
    </row>
    <row r="1201" spans="1:2" ht="15">
      <c r="A1201" s="45">
        <v>17223</v>
      </c>
      <c r="B1201" s="43" t="s">
        <v>1088</v>
      </c>
    </row>
    <row r="1202" spans="1:2" ht="15">
      <c r="A1202" s="44">
        <v>17318</v>
      </c>
      <c r="B1202" s="41" t="s">
        <v>1342</v>
      </c>
    </row>
    <row r="1203" spans="1:2" ht="15">
      <c r="A1203" s="45">
        <v>17423</v>
      </c>
      <c r="B1203" s="43" t="s">
        <v>1343</v>
      </c>
    </row>
    <row r="1204" spans="1:2" ht="15">
      <c r="A1204" s="44">
        <v>17424</v>
      </c>
      <c r="B1204" s="41" t="s">
        <v>1344</v>
      </c>
    </row>
    <row r="1205" spans="1:2" ht="15">
      <c r="A1205" s="45">
        <v>17519</v>
      </c>
      <c r="B1205" s="43" t="s">
        <v>1345</v>
      </c>
    </row>
    <row r="1206" spans="1:2" ht="15">
      <c r="A1206" s="44">
        <v>22110</v>
      </c>
      <c r="B1206" s="41" t="s">
        <v>1346</v>
      </c>
    </row>
    <row r="1207" spans="1:2" ht="15">
      <c r="A1207" s="45">
        <v>22347</v>
      </c>
      <c r="B1207" s="43" t="s">
        <v>1347</v>
      </c>
    </row>
    <row r="1208" spans="1:2" ht="15">
      <c r="A1208" s="44">
        <v>22507</v>
      </c>
      <c r="B1208" s="41" t="s">
        <v>1348</v>
      </c>
    </row>
    <row r="1209" spans="1:2" ht="15">
      <c r="A1209" s="45">
        <v>22602</v>
      </c>
      <c r="B1209" s="43" t="s">
        <v>1349</v>
      </c>
    </row>
    <row r="1210" spans="1:2" ht="15">
      <c r="A1210" s="44">
        <v>22605</v>
      </c>
      <c r="B1210" s="41" t="s">
        <v>1350</v>
      </c>
    </row>
    <row r="1211" spans="1:2" ht="15">
      <c r="A1211" s="45">
        <v>22606</v>
      </c>
      <c r="B1211" s="43" t="s">
        <v>1351</v>
      </c>
    </row>
    <row r="1212" spans="1:2" ht="15">
      <c r="A1212" s="44">
        <v>22607</v>
      </c>
      <c r="B1212" s="41" t="s">
        <v>1352</v>
      </c>
    </row>
    <row r="1213" spans="1:2" ht="15">
      <c r="A1213" s="45">
        <v>22608</v>
      </c>
      <c r="B1213" s="43" t="s">
        <v>1353</v>
      </c>
    </row>
    <row r="1214" spans="1:2" ht="15">
      <c r="A1214" s="44">
        <v>22702</v>
      </c>
      <c r="B1214" s="41" t="s">
        <v>1354</v>
      </c>
    </row>
    <row r="1215" spans="1:2" ht="15">
      <c r="A1215" s="45">
        <v>22713</v>
      </c>
      <c r="B1215" s="43" t="s">
        <v>1355</v>
      </c>
    </row>
    <row r="1216" spans="1:2" ht="15">
      <c r="A1216" s="44">
        <v>22714</v>
      </c>
      <c r="B1216" s="41" t="s">
        <v>1356</v>
      </c>
    </row>
    <row r="1217" spans="1:2" ht="15">
      <c r="A1217" s="45">
        <v>23118</v>
      </c>
      <c r="B1217" s="43" t="s">
        <v>1357</v>
      </c>
    </row>
    <row r="1218" spans="1:2" ht="15">
      <c r="A1218" s="44">
        <v>23140</v>
      </c>
      <c r="B1218" s="41" t="s">
        <v>1358</v>
      </c>
    </row>
    <row r="1219" spans="1:2" ht="15">
      <c r="A1219" s="45">
        <v>23305</v>
      </c>
      <c r="B1219" s="43" t="s">
        <v>1359</v>
      </c>
    </row>
    <row r="1220" spans="1:2" ht="15">
      <c r="A1220" s="44">
        <v>23306</v>
      </c>
      <c r="B1220" s="41" t="s">
        <v>1360</v>
      </c>
    </row>
    <row r="1221" spans="1:2" ht="15">
      <c r="A1221" s="45">
        <v>23308</v>
      </c>
      <c r="B1221" s="43" t="s">
        <v>1361</v>
      </c>
    </row>
    <row r="1222" spans="1:2" ht="15">
      <c r="A1222" s="44">
        <v>25204</v>
      </c>
      <c r="B1222" s="41" t="s">
        <v>1362</v>
      </c>
    </row>
    <row r="1223" spans="1:2" ht="15">
      <c r="A1223" s="45">
        <v>25215</v>
      </c>
      <c r="B1223" s="43" t="s">
        <v>1363</v>
      </c>
    </row>
    <row r="1224" spans="1:2" ht="15">
      <c r="A1224" s="44">
        <v>25224</v>
      </c>
      <c r="B1224" s="41" t="s">
        <v>1364</v>
      </c>
    </row>
    <row r="1225" spans="1:2" ht="15">
      <c r="A1225" s="45">
        <v>25235</v>
      </c>
      <c r="B1225" s="43" t="s">
        <v>1365</v>
      </c>
    </row>
    <row r="1226" spans="1:2" ht="15">
      <c r="A1226" s="44">
        <v>25261</v>
      </c>
      <c r="B1226" s="41" t="s">
        <v>1366</v>
      </c>
    </row>
    <row r="1227" spans="1:2" ht="15">
      <c r="A1227" s="45">
        <v>25270</v>
      </c>
      <c r="B1227" s="43" t="s">
        <v>1367</v>
      </c>
    </row>
    <row r="1228" spans="1:2" ht="15">
      <c r="A1228" s="40" t="s">
        <v>1368</v>
      </c>
      <c r="B1228" s="41" t="s">
        <v>521</v>
      </c>
    </row>
    <row r="1229" spans="1:2" ht="15">
      <c r="A1229" s="42" t="s">
        <v>1369</v>
      </c>
      <c r="B1229" s="43" t="s">
        <v>513</v>
      </c>
    </row>
    <row r="1230" spans="1:2" ht="15">
      <c r="A1230" s="40" t="s">
        <v>1370</v>
      </c>
      <c r="B1230" s="41" t="s">
        <v>1089</v>
      </c>
    </row>
    <row r="1231" spans="1:2" ht="15">
      <c r="A1231" s="42" t="s">
        <v>1371</v>
      </c>
      <c r="B1231" s="43" t="s">
        <v>1372</v>
      </c>
    </row>
    <row r="1232" spans="1:2" ht="15">
      <c r="A1232" s="40" t="s">
        <v>1373</v>
      </c>
      <c r="B1232" s="41" t="s">
        <v>1374</v>
      </c>
    </row>
    <row r="1233" spans="1:2" ht="15">
      <c r="A1233" s="42" t="s">
        <v>1375</v>
      </c>
      <c r="B1233" s="43" t="s">
        <v>581</v>
      </c>
    </row>
    <row r="1234" spans="1:2" ht="15">
      <c r="A1234" s="40" t="s">
        <v>1376</v>
      </c>
      <c r="B1234" s="41" t="s">
        <v>601</v>
      </c>
    </row>
    <row r="1235" spans="1:2" ht="15">
      <c r="A1235" s="42" t="s">
        <v>1377</v>
      </c>
      <c r="B1235" s="43" t="s">
        <v>600</v>
      </c>
    </row>
    <row r="1236" spans="1:2" ht="15">
      <c r="A1236" s="40" t="s">
        <v>99</v>
      </c>
      <c r="B1236" s="41" t="s">
        <v>598</v>
      </c>
    </row>
    <row r="1237" spans="1:2" ht="15">
      <c r="A1237" s="42" t="s">
        <v>1378</v>
      </c>
      <c r="B1237" s="43" t="s">
        <v>548</v>
      </c>
    </row>
    <row r="1238" spans="1:2" ht="15">
      <c r="A1238" s="40" t="s">
        <v>78</v>
      </c>
      <c r="B1238" s="41" t="s">
        <v>542</v>
      </c>
    </row>
    <row r="1239" spans="1:2" ht="15">
      <c r="A1239" s="42" t="s">
        <v>1379</v>
      </c>
      <c r="B1239" s="43" t="s">
        <v>1380</v>
      </c>
    </row>
    <row r="1240" spans="1:2" ht="15">
      <c r="A1240" s="40" t="s">
        <v>1381</v>
      </c>
      <c r="B1240" s="41" t="s">
        <v>1382</v>
      </c>
    </row>
    <row r="1241" spans="1:2" ht="15">
      <c r="A1241" s="42" t="s">
        <v>1383</v>
      </c>
      <c r="B1241" s="43" t="s">
        <v>1133</v>
      </c>
    </row>
    <row r="1242" spans="1:2" ht="15">
      <c r="A1242" s="40" t="s">
        <v>1384</v>
      </c>
      <c r="B1242" s="41" t="s">
        <v>287</v>
      </c>
    </row>
    <row r="1243" spans="1:2" ht="15">
      <c r="A1243" s="42" t="s">
        <v>1385</v>
      </c>
      <c r="B1243" s="43" t="s">
        <v>1347</v>
      </c>
    </row>
    <row r="1244" spans="1:2" ht="15">
      <c r="A1244" s="40" t="s">
        <v>1386</v>
      </c>
      <c r="B1244" s="41" t="s">
        <v>1387</v>
      </c>
    </row>
    <row r="1245" spans="1:2" ht="15">
      <c r="A1245" s="42" t="s">
        <v>1388</v>
      </c>
      <c r="B1245" s="43" t="s">
        <v>1389</v>
      </c>
    </row>
    <row r="1246" spans="1:2" ht="15">
      <c r="A1246" s="44">
        <v>16204</v>
      </c>
      <c r="B1246" s="41" t="s">
        <v>276</v>
      </c>
    </row>
    <row r="1247" spans="1:2" ht="15">
      <c r="A1247" s="45">
        <v>13112</v>
      </c>
      <c r="B1247" s="43" t="s">
        <v>212</v>
      </c>
    </row>
    <row r="1248" spans="1:2" ht="15">
      <c r="A1248" s="40" t="s">
        <v>1390</v>
      </c>
      <c r="B1248" s="41" t="s">
        <v>521</v>
      </c>
    </row>
    <row r="1249" spans="1:2" ht="15">
      <c r="A1249" s="45">
        <v>13412</v>
      </c>
      <c r="B1249" s="43" t="s">
        <v>398</v>
      </c>
    </row>
    <row r="1250" spans="1:2" ht="15">
      <c r="A1250" s="44">
        <v>18501</v>
      </c>
      <c r="B1250" s="41" t="s">
        <v>291</v>
      </c>
    </row>
    <row r="1251" spans="1:2" ht="15">
      <c r="A1251" s="42" t="s">
        <v>1391</v>
      </c>
      <c r="B1251" s="43" t="s">
        <v>1392</v>
      </c>
    </row>
    <row r="1252" spans="1:2" ht="15">
      <c r="A1252" s="40" t="s">
        <v>1393</v>
      </c>
      <c r="B1252" s="41" t="s">
        <v>1066</v>
      </c>
    </row>
    <row r="1253" spans="1:2" ht="15">
      <c r="A1253" s="42" t="s">
        <v>1394</v>
      </c>
      <c r="B1253" s="43" t="s">
        <v>556</v>
      </c>
    </row>
    <row r="1254" spans="1:2" ht="15">
      <c r="A1254" s="44">
        <v>22304</v>
      </c>
      <c r="B1254" s="41" t="s">
        <v>752</v>
      </c>
    </row>
    <row r="1255" spans="1:2" ht="15">
      <c r="A1255" s="42" t="s">
        <v>1395</v>
      </c>
      <c r="B1255" s="43" t="s">
        <v>1396</v>
      </c>
    </row>
    <row r="1256" spans="1:2" ht="15">
      <c r="A1256" s="40" t="s">
        <v>1397</v>
      </c>
      <c r="B1256" s="41" t="s">
        <v>154</v>
      </c>
    </row>
    <row r="1257" spans="1:2" ht="15">
      <c r="A1257" s="42" t="s">
        <v>1398</v>
      </c>
      <c r="B1257" s="43" t="s">
        <v>1399</v>
      </c>
    </row>
    <row r="1258" spans="1:2" ht="15">
      <c r="A1258" s="40" t="s">
        <v>1400</v>
      </c>
      <c r="B1258" s="41" t="s">
        <v>240</v>
      </c>
    </row>
    <row r="1259" spans="1:2" ht="15">
      <c r="A1259" s="42" t="s">
        <v>1401</v>
      </c>
      <c r="B1259" s="43" t="s">
        <v>1063</v>
      </c>
    </row>
    <row r="1260" spans="1:2" ht="15">
      <c r="A1260" s="40" t="s">
        <v>1402</v>
      </c>
      <c r="B1260" s="41" t="s">
        <v>243</v>
      </c>
    </row>
    <row r="1261" spans="1:2" ht="15">
      <c r="A1261" s="42" t="s">
        <v>1403</v>
      </c>
      <c r="B1261" s="43" t="s">
        <v>1404</v>
      </c>
    </row>
    <row r="1262" spans="1:2" ht="15">
      <c r="A1262" s="40" t="s">
        <v>1405</v>
      </c>
      <c r="B1262" s="41" t="s">
        <v>1406</v>
      </c>
    </row>
    <row r="1263" spans="1:2" ht="15">
      <c r="A1263" s="42" t="s">
        <v>1407</v>
      </c>
      <c r="B1263" s="43" t="s">
        <v>1062</v>
      </c>
    </row>
    <row r="1264" spans="1:2" ht="15">
      <c r="A1264" s="40" t="s">
        <v>1408</v>
      </c>
      <c r="B1264" s="41" t="s">
        <v>1409</v>
      </c>
    </row>
    <row r="1265" spans="1:2" ht="15">
      <c r="A1265" s="42" t="s">
        <v>1410</v>
      </c>
      <c r="B1265" s="43" t="s">
        <v>1411</v>
      </c>
    </row>
    <row r="1266" spans="1:2" ht="15">
      <c r="A1266" s="44">
        <v>15312</v>
      </c>
      <c r="B1266" s="41" t="s">
        <v>1412</v>
      </c>
    </row>
    <row r="1267" spans="1:2" ht="15">
      <c r="A1267" s="45">
        <v>15311</v>
      </c>
      <c r="B1267" s="43" t="s">
        <v>1413</v>
      </c>
    </row>
    <row r="1268" spans="1:2" ht="15">
      <c r="A1268" s="44">
        <v>11218</v>
      </c>
      <c r="B1268" s="41" t="s">
        <v>1414</v>
      </c>
    </row>
    <row r="1269" spans="1:2" ht="15">
      <c r="A1269" s="45">
        <v>11304</v>
      </c>
      <c r="B1269" s="43" t="s">
        <v>1415</v>
      </c>
    </row>
    <row r="1270" spans="1:2" ht="15">
      <c r="A1270" s="44">
        <v>11440</v>
      </c>
      <c r="B1270" s="41" t="s">
        <v>1416</v>
      </c>
    </row>
    <row r="1271" spans="1:2" ht="15">
      <c r="A1271" s="45">
        <v>13235</v>
      </c>
      <c r="B1271" s="43" t="s">
        <v>1417</v>
      </c>
    </row>
    <row r="1272" spans="1:2" ht="15">
      <c r="A1272" s="44">
        <v>13403</v>
      </c>
      <c r="B1272" s="41" t="s">
        <v>1418</v>
      </c>
    </row>
    <row r="1273" spans="1:2" ht="15">
      <c r="A1273" s="45">
        <v>13486</v>
      </c>
      <c r="B1273" s="43" t="s">
        <v>1419</v>
      </c>
    </row>
    <row r="1274" spans="1:2" ht="15">
      <c r="A1274" s="44">
        <v>16107</v>
      </c>
      <c r="B1274" s="41" t="s">
        <v>333</v>
      </c>
    </row>
    <row r="1275" spans="1:2" ht="15">
      <c r="A1275" s="42" t="s">
        <v>79</v>
      </c>
      <c r="B1275" s="43" t="s">
        <v>1225</v>
      </c>
    </row>
    <row r="1276" spans="1:2" ht="15">
      <c r="A1276" s="44">
        <v>17524</v>
      </c>
      <c r="B1276" s="41" t="s">
        <v>1420</v>
      </c>
    </row>
    <row r="1277" spans="1:2" ht="15">
      <c r="A1277" s="45">
        <v>18403</v>
      </c>
      <c r="B1277" s="43" t="s">
        <v>1421</v>
      </c>
    </row>
    <row r="1278" spans="1:2" ht="15">
      <c r="A1278" s="44">
        <v>22508</v>
      </c>
      <c r="B1278" s="41" t="s">
        <v>1422</v>
      </c>
    </row>
    <row r="1279" spans="1:2" ht="15">
      <c r="A1279" s="45">
        <v>22610</v>
      </c>
      <c r="B1279" s="43" t="s">
        <v>1423</v>
      </c>
    </row>
    <row r="1280" spans="1:2" ht="15">
      <c r="A1280" s="44">
        <v>22710</v>
      </c>
      <c r="B1280" s="41" t="s">
        <v>1424</v>
      </c>
    </row>
    <row r="1281" spans="1:2" ht="15">
      <c r="A1281" s="45">
        <v>23106</v>
      </c>
      <c r="B1281" s="43" t="s">
        <v>1425</v>
      </c>
    </row>
    <row r="1282" spans="1:2" ht="15">
      <c r="A1282" s="44">
        <v>23119</v>
      </c>
      <c r="B1282" s="41" t="s">
        <v>1426</v>
      </c>
    </row>
    <row r="1283" spans="1:2" ht="15">
      <c r="A1283" s="45">
        <v>23120</v>
      </c>
      <c r="B1283" s="43" t="s">
        <v>1427</v>
      </c>
    </row>
    <row r="1284" spans="1:2" ht="15">
      <c r="A1284" s="44">
        <v>23122</v>
      </c>
      <c r="B1284" s="41" t="s">
        <v>1428</v>
      </c>
    </row>
    <row r="1285" spans="1:2" ht="15">
      <c r="A1285" s="42" t="s">
        <v>1429</v>
      </c>
      <c r="B1285" s="43" t="s">
        <v>1430</v>
      </c>
    </row>
    <row r="1286" spans="1:2" ht="15">
      <c r="A1286" s="40" t="s">
        <v>1431</v>
      </c>
      <c r="B1286" s="41" t="s">
        <v>1432</v>
      </c>
    </row>
    <row r="1287" spans="1:2" ht="15">
      <c r="A1287" s="42" t="s">
        <v>1433</v>
      </c>
      <c r="B1287" s="43" t="s">
        <v>637</v>
      </c>
    </row>
    <row r="1288" spans="1:2" ht="15">
      <c r="A1288" s="40" t="s">
        <v>1829</v>
      </c>
      <c r="B1288" s="41" t="s">
        <v>566</v>
      </c>
    </row>
    <row r="1289" spans="1:2" ht="15">
      <c r="A1289" s="42" t="s">
        <v>1434</v>
      </c>
      <c r="B1289" s="43" t="s">
        <v>591</v>
      </c>
    </row>
    <row r="1290" spans="1:2" ht="15">
      <c r="A1290" s="40" t="s">
        <v>1435</v>
      </c>
      <c r="B1290" s="41" t="s">
        <v>627</v>
      </c>
    </row>
    <row r="1291" spans="1:2" ht="15">
      <c r="A1291" s="45">
        <v>25402</v>
      </c>
      <c r="B1291" s="43" t="s">
        <v>1827</v>
      </c>
    </row>
    <row r="1292" spans="1:2" ht="15">
      <c r="A1292" s="44">
        <v>113031</v>
      </c>
      <c r="B1292" s="41" t="s">
        <v>1022</v>
      </c>
    </row>
    <row r="1293" spans="1:2" ht="15">
      <c r="A1293" s="45">
        <v>16116</v>
      </c>
      <c r="B1293" s="43" t="s">
        <v>1436</v>
      </c>
    </row>
    <row r="1294" spans="1:2" ht="15">
      <c r="A1294" s="44">
        <v>17220</v>
      </c>
      <c r="B1294" s="41" t="s">
        <v>1437</v>
      </c>
    </row>
    <row r="1295" spans="1:2" ht="15">
      <c r="A1295" s="45">
        <v>13346</v>
      </c>
      <c r="B1295" s="43" t="s">
        <v>1288</v>
      </c>
    </row>
    <row r="1296" spans="1:2" ht="15">
      <c r="A1296" s="44">
        <v>12102</v>
      </c>
      <c r="B1296" s="41" t="s">
        <v>1438</v>
      </c>
    </row>
    <row r="1297" spans="1:2" ht="15">
      <c r="A1297" s="45">
        <v>21102</v>
      </c>
      <c r="B1297" s="43" t="s">
        <v>1439</v>
      </c>
    </row>
    <row r="1298" spans="1:2" ht="15">
      <c r="A1298" s="44">
        <v>26134</v>
      </c>
      <c r="B1298" s="41" t="s">
        <v>1440</v>
      </c>
    </row>
    <row r="1299" spans="1:2" ht="15">
      <c r="A1299" s="45">
        <v>28217</v>
      </c>
      <c r="B1299" s="43" t="s">
        <v>603</v>
      </c>
    </row>
    <row r="1300" spans="1:2" ht="15">
      <c r="A1300" s="44">
        <v>13333</v>
      </c>
      <c r="B1300" s="41" t="s">
        <v>1441</v>
      </c>
    </row>
    <row r="1301" spans="1:2" ht="15">
      <c r="A1301" s="42" t="s">
        <v>1442</v>
      </c>
      <c r="B1301" s="43" t="s">
        <v>529</v>
      </c>
    </row>
    <row r="1302" spans="1:2" ht="15">
      <c r="A1302" s="44">
        <v>15820</v>
      </c>
      <c r="B1302" s="41" t="s">
        <v>1044</v>
      </c>
    </row>
    <row r="1303" spans="1:2" ht="15">
      <c r="A1303" s="45">
        <v>25404</v>
      </c>
      <c r="B1303" s="43" t="s">
        <v>1443</v>
      </c>
    </row>
    <row r="1304" spans="1:2" ht="15">
      <c r="A1304" s="44">
        <v>16136</v>
      </c>
      <c r="B1304" s="41" t="s">
        <v>1444</v>
      </c>
    </row>
    <row r="1305" spans="1:2" ht="15">
      <c r="A1305" s="45">
        <v>13455</v>
      </c>
      <c r="B1305" s="43" t="s">
        <v>1445</v>
      </c>
    </row>
    <row r="1306" spans="1:2" ht="15">
      <c r="A1306" s="44">
        <v>13106</v>
      </c>
      <c r="B1306" s="41" t="s">
        <v>425</v>
      </c>
    </row>
    <row r="1307" spans="1:2" ht="15">
      <c r="A1307" s="45">
        <v>22509</v>
      </c>
      <c r="B1307" s="43" t="s">
        <v>1446</v>
      </c>
    </row>
    <row r="1308" spans="1:2" ht="15">
      <c r="A1308" s="40" t="s">
        <v>1447</v>
      </c>
      <c r="B1308" s="41" t="s">
        <v>538</v>
      </c>
    </row>
    <row r="1309" spans="1:2" ht="15">
      <c r="A1309" s="45">
        <v>25305</v>
      </c>
      <c r="B1309" s="43" t="s">
        <v>1448</v>
      </c>
    </row>
    <row r="1310" spans="1:2" ht="15">
      <c r="A1310" s="44">
        <v>22122</v>
      </c>
      <c r="B1310" s="41" t="s">
        <v>1613</v>
      </c>
    </row>
    <row r="1311" spans="1:2" ht="15">
      <c r="A1311" s="45">
        <v>22112</v>
      </c>
      <c r="B1311" s="43" t="s">
        <v>1449</v>
      </c>
    </row>
    <row r="1312" spans="1:2" ht="15">
      <c r="A1312" s="44">
        <v>25234</v>
      </c>
      <c r="B1312" s="41" t="s">
        <v>1450</v>
      </c>
    </row>
    <row r="1313" spans="1:2" ht="15">
      <c r="A1313" s="45">
        <v>22203</v>
      </c>
      <c r="B1313" s="43" t="s">
        <v>692</v>
      </c>
    </row>
    <row r="1314" spans="1:2" ht="15">
      <c r="A1314" s="44">
        <v>22202</v>
      </c>
      <c r="B1314" s="41" t="s">
        <v>1451</v>
      </c>
    </row>
    <row r="1315" spans="1:2" ht="15">
      <c r="A1315" s="45">
        <v>25214</v>
      </c>
      <c r="B1315" s="43" t="s">
        <v>1452</v>
      </c>
    </row>
    <row r="1316" spans="1:2" ht="15">
      <c r="A1316" s="40" t="s">
        <v>1453</v>
      </c>
      <c r="B1316" s="41" t="s">
        <v>577</v>
      </c>
    </row>
    <row r="1317" spans="1:2" ht="15">
      <c r="A1317" s="45">
        <v>22614</v>
      </c>
      <c r="B1317" s="43" t="s">
        <v>1454</v>
      </c>
    </row>
    <row r="1318" spans="1:2" ht="15">
      <c r="A1318" s="44">
        <v>13352</v>
      </c>
      <c r="B1318" s="41" t="s">
        <v>492</v>
      </c>
    </row>
    <row r="1319" spans="1:2" ht="15">
      <c r="A1319" s="45">
        <v>25320</v>
      </c>
      <c r="B1319" s="43" t="s">
        <v>1455</v>
      </c>
    </row>
    <row r="1320" spans="1:2" ht="15">
      <c r="A1320" s="40" t="s">
        <v>1456</v>
      </c>
      <c r="B1320" s="41" t="s">
        <v>1457</v>
      </c>
    </row>
    <row r="1321" spans="1:2" ht="15">
      <c r="A1321" s="45">
        <v>25418</v>
      </c>
      <c r="B1321" s="43" t="s">
        <v>285</v>
      </c>
    </row>
    <row r="1322" spans="1:2" ht="15">
      <c r="A1322" s="44">
        <v>13484</v>
      </c>
      <c r="B1322" s="41" t="s">
        <v>1458</v>
      </c>
    </row>
    <row r="1323" spans="1:2" ht="15">
      <c r="A1323" s="42" t="s">
        <v>1459</v>
      </c>
      <c r="B1323" s="43" t="s">
        <v>492</v>
      </c>
    </row>
    <row r="1324" spans="1:2" ht="15">
      <c r="A1324" s="44">
        <v>16604</v>
      </c>
      <c r="B1324" s="41" t="s">
        <v>1460</v>
      </c>
    </row>
    <row r="1325" spans="1:2" ht="15">
      <c r="A1325" s="45">
        <v>11425</v>
      </c>
      <c r="B1325" s="43" t="s">
        <v>1461</v>
      </c>
    </row>
    <row r="1326" spans="1:2" ht="15">
      <c r="A1326" s="44">
        <v>16603</v>
      </c>
      <c r="B1326" s="41" t="s">
        <v>1462</v>
      </c>
    </row>
    <row r="1327" spans="1:2" ht="15">
      <c r="A1327" s="45">
        <v>22204</v>
      </c>
      <c r="B1327" s="43" t="s">
        <v>1463</v>
      </c>
    </row>
    <row r="1328" spans="1:2" ht="15">
      <c r="A1328" s="44">
        <v>16602</v>
      </c>
      <c r="B1328" s="41" t="s">
        <v>1464</v>
      </c>
    </row>
    <row r="1329" spans="1:2" ht="15">
      <c r="A1329" s="42" t="s">
        <v>1465</v>
      </c>
      <c r="B1329" s="43" t="s">
        <v>1466</v>
      </c>
    </row>
    <row r="1330" spans="1:2" ht="15">
      <c r="A1330" s="40" t="s">
        <v>1467</v>
      </c>
      <c r="B1330" s="41" t="s">
        <v>527</v>
      </c>
    </row>
    <row r="1331" spans="1:2" ht="15">
      <c r="A1331" s="42" t="s">
        <v>1468</v>
      </c>
      <c r="B1331" s="43" t="s">
        <v>535</v>
      </c>
    </row>
    <row r="1332" spans="1:2" ht="15">
      <c r="A1332" s="40" t="s">
        <v>1469</v>
      </c>
      <c r="B1332" s="41" t="s">
        <v>529</v>
      </c>
    </row>
    <row r="1333" spans="1:2" ht="15">
      <c r="A1333" s="42" t="s">
        <v>1830</v>
      </c>
      <c r="B1333" s="43" t="s">
        <v>526</v>
      </c>
    </row>
    <row r="1334" spans="1:2" ht="15">
      <c r="A1334" s="44">
        <v>13482</v>
      </c>
      <c r="B1334" s="41" t="s">
        <v>1470</v>
      </c>
    </row>
    <row r="1335" spans="1:2" ht="15">
      <c r="A1335" s="42" t="s">
        <v>1471</v>
      </c>
      <c r="B1335" s="43" t="s">
        <v>1472</v>
      </c>
    </row>
    <row r="1336" spans="1:2" ht="15">
      <c r="A1336" s="44">
        <v>12317</v>
      </c>
      <c r="B1336" s="41" t="s">
        <v>1473</v>
      </c>
    </row>
    <row r="1337" spans="1:2" ht="15">
      <c r="A1337" s="42" t="s">
        <v>1474</v>
      </c>
      <c r="B1337" s="43" t="s">
        <v>554</v>
      </c>
    </row>
    <row r="1338" spans="1:2" ht="15">
      <c r="A1338" s="44">
        <v>29102</v>
      </c>
      <c r="B1338" s="41" t="s">
        <v>1254</v>
      </c>
    </row>
    <row r="1339" spans="1:2" ht="15">
      <c r="A1339" s="45">
        <v>22624</v>
      </c>
      <c r="B1339" s="43" t="s">
        <v>1475</v>
      </c>
    </row>
    <row r="1340" spans="1:2" ht="15">
      <c r="A1340" s="44">
        <v>22106</v>
      </c>
      <c r="B1340" s="41" t="s">
        <v>1476</v>
      </c>
    </row>
    <row r="1341" spans="1:2" ht="15">
      <c r="A1341" s="45">
        <v>11412</v>
      </c>
      <c r="B1341" s="43" t="s">
        <v>1477</v>
      </c>
    </row>
    <row r="1342" spans="1:2" ht="15">
      <c r="A1342" s="44">
        <v>11436</v>
      </c>
      <c r="B1342" s="41" t="s">
        <v>1478</v>
      </c>
    </row>
    <row r="1343" spans="1:2" ht="15">
      <c r="A1343" s="45">
        <v>13481</v>
      </c>
      <c r="B1343" s="43" t="s">
        <v>1479</v>
      </c>
    </row>
    <row r="1344" spans="1:2" ht="15">
      <c r="A1344" s="40" t="s">
        <v>1480</v>
      </c>
      <c r="B1344" s="41" t="s">
        <v>271</v>
      </c>
    </row>
    <row r="1345" spans="1:2" ht="15">
      <c r="A1345" s="45">
        <v>22213</v>
      </c>
      <c r="B1345" s="43" t="s">
        <v>1481</v>
      </c>
    </row>
    <row r="1346" spans="1:2" ht="15">
      <c r="A1346" s="44">
        <v>13480</v>
      </c>
      <c r="B1346" s="41" t="s">
        <v>1482</v>
      </c>
    </row>
    <row r="1347" spans="1:2" ht="15">
      <c r="A1347" s="45">
        <v>25304</v>
      </c>
      <c r="B1347" s="43" t="s">
        <v>1483</v>
      </c>
    </row>
    <row r="1348" spans="1:2" ht="15">
      <c r="A1348" s="44">
        <v>26210</v>
      </c>
      <c r="B1348" s="41" t="s">
        <v>1484</v>
      </c>
    </row>
    <row r="1349" spans="1:2" ht="15">
      <c r="A1349" s="45">
        <v>16605</v>
      </c>
      <c r="B1349" s="43" t="s">
        <v>1485</v>
      </c>
    </row>
    <row r="1350" spans="1:2" ht="15">
      <c r="A1350" s="44">
        <v>16316</v>
      </c>
      <c r="B1350" s="41" t="s">
        <v>1486</v>
      </c>
    </row>
    <row r="1351" spans="1:2" ht="15">
      <c r="A1351" s="45">
        <v>23130</v>
      </c>
      <c r="B1351" s="43" t="s">
        <v>1487</v>
      </c>
    </row>
    <row r="1352" spans="1:2" ht="15">
      <c r="A1352" s="44">
        <v>16601</v>
      </c>
      <c r="B1352" s="41" t="s">
        <v>1488</v>
      </c>
    </row>
    <row r="1353" spans="1:2" ht="15">
      <c r="A1353" s="42" t="s">
        <v>1489</v>
      </c>
      <c r="B1353" s="43" t="s">
        <v>575</v>
      </c>
    </row>
    <row r="1354" spans="1:2" ht="15">
      <c r="A1354" s="40" t="s">
        <v>1490</v>
      </c>
      <c r="B1354" s="41" t="s">
        <v>577</v>
      </c>
    </row>
    <row r="1355" spans="1:2" ht="15">
      <c r="A1355" s="42" t="s">
        <v>1491</v>
      </c>
      <c r="B1355" s="43" t="s">
        <v>578</v>
      </c>
    </row>
    <row r="1356" spans="1:2" ht="15">
      <c r="A1356" s="40" t="s">
        <v>1492</v>
      </c>
      <c r="B1356" s="41" t="s">
        <v>1094</v>
      </c>
    </row>
    <row r="1357" spans="1:2" ht="15">
      <c r="A1357" s="42" t="s">
        <v>1493</v>
      </c>
      <c r="B1357" s="43" t="s">
        <v>522</v>
      </c>
    </row>
    <row r="1358" spans="1:2" ht="15">
      <c r="A1358" s="40" t="s">
        <v>1494</v>
      </c>
      <c r="B1358" s="41" t="s">
        <v>627</v>
      </c>
    </row>
    <row r="1359" spans="1:2" ht="15">
      <c r="A1359" s="42" t="s">
        <v>1495</v>
      </c>
      <c r="B1359" s="43" t="s">
        <v>528</v>
      </c>
    </row>
    <row r="1360" spans="1:2" ht="15">
      <c r="A1360" s="40" t="s">
        <v>1496</v>
      </c>
      <c r="B1360" s="41" t="s">
        <v>1181</v>
      </c>
    </row>
    <row r="1361" spans="1:2" ht="15">
      <c r="A1361" s="45">
        <v>13182</v>
      </c>
      <c r="B1361" s="43" t="s">
        <v>424</v>
      </c>
    </row>
    <row r="1362" spans="1:2" ht="15">
      <c r="A1362" s="44">
        <v>22115</v>
      </c>
      <c r="B1362" s="41" t="s">
        <v>1497</v>
      </c>
    </row>
    <row r="1363" spans="1:2" ht="15">
      <c r="A1363" s="42" t="s">
        <v>1498</v>
      </c>
      <c r="B1363" s="43" t="s">
        <v>1271</v>
      </c>
    </row>
    <row r="1364" spans="1:2" ht="15">
      <c r="A1364" s="44">
        <v>22510</v>
      </c>
      <c r="B1364" s="41" t="s">
        <v>1499</v>
      </c>
    </row>
    <row r="1365" spans="1:2" ht="15">
      <c r="A1365" s="42" t="s">
        <v>1500</v>
      </c>
      <c r="B1365" s="43" t="s">
        <v>1501</v>
      </c>
    </row>
    <row r="1366" spans="1:2" ht="15">
      <c r="A1366" s="40" t="s">
        <v>1502</v>
      </c>
      <c r="B1366" s="41" t="s">
        <v>630</v>
      </c>
    </row>
    <row r="1367" spans="1:2" ht="15">
      <c r="A1367" s="45">
        <v>22612</v>
      </c>
      <c r="B1367" s="43" t="s">
        <v>1503</v>
      </c>
    </row>
    <row r="1368" spans="1:2" ht="15">
      <c r="A1368" s="44">
        <v>22712</v>
      </c>
      <c r="B1368" s="41" t="s">
        <v>1504</v>
      </c>
    </row>
    <row r="1369" spans="1:2" ht="15">
      <c r="A1369" s="45">
        <v>16527</v>
      </c>
      <c r="B1369" s="43" t="s">
        <v>1505</v>
      </c>
    </row>
    <row r="1370" spans="1:2" ht="15">
      <c r="A1370" s="44">
        <v>17416</v>
      </c>
      <c r="B1370" s="41" t="s">
        <v>1506</v>
      </c>
    </row>
    <row r="1371" spans="1:2" ht="15">
      <c r="A1371" s="45">
        <v>13337</v>
      </c>
      <c r="B1371" s="43" t="s">
        <v>1507</v>
      </c>
    </row>
    <row r="1372" spans="1:2" ht="15">
      <c r="A1372" s="44">
        <v>23227</v>
      </c>
      <c r="B1372" s="41" t="s">
        <v>723</v>
      </c>
    </row>
    <row r="1373" spans="1:2" ht="15">
      <c r="A1373" s="45">
        <v>13217</v>
      </c>
      <c r="B1373" s="43" t="s">
        <v>1508</v>
      </c>
    </row>
    <row r="1374" spans="1:2" ht="15">
      <c r="A1374" s="44">
        <v>22703</v>
      </c>
      <c r="B1374" s="41" t="s">
        <v>1509</v>
      </c>
    </row>
    <row r="1375" spans="1:2" ht="15">
      <c r="A1375" s="45">
        <v>16115</v>
      </c>
      <c r="B1375" s="43" t="s">
        <v>1510</v>
      </c>
    </row>
    <row r="1376" spans="1:2" ht="15">
      <c r="A1376" s="44">
        <v>22609</v>
      </c>
      <c r="B1376" s="41" t="s">
        <v>1511</v>
      </c>
    </row>
    <row r="1377" spans="1:2" ht="15">
      <c r="A1377" s="45">
        <v>26131</v>
      </c>
      <c r="B1377" s="43" t="s">
        <v>1512</v>
      </c>
    </row>
    <row r="1378" spans="1:2" ht="15">
      <c r="A1378" s="40" t="s">
        <v>1513</v>
      </c>
      <c r="B1378" s="41" t="s">
        <v>261</v>
      </c>
    </row>
    <row r="1379" spans="1:2" ht="15">
      <c r="A1379" s="45">
        <v>13233</v>
      </c>
      <c r="B1379" s="43" t="s">
        <v>1417</v>
      </c>
    </row>
    <row r="1380" spans="1:2" ht="15">
      <c r="A1380" s="44">
        <v>13234</v>
      </c>
      <c r="B1380" s="41" t="s">
        <v>124</v>
      </c>
    </row>
    <row r="1381" spans="1:2" ht="15">
      <c r="A1381" s="45">
        <v>16218</v>
      </c>
      <c r="B1381" s="43" t="s">
        <v>1514</v>
      </c>
    </row>
    <row r="1382" spans="1:2" ht="15">
      <c r="A1382" s="44">
        <v>16110</v>
      </c>
      <c r="B1382" s="41" t="s">
        <v>1515</v>
      </c>
    </row>
    <row r="1383" spans="1:2" ht="15">
      <c r="A1383" s="45">
        <v>17325</v>
      </c>
      <c r="B1383" s="43" t="s">
        <v>1516</v>
      </c>
    </row>
    <row r="1384" spans="1:2" ht="15">
      <c r="A1384" s="44">
        <v>22511</v>
      </c>
      <c r="B1384" s="41" t="s">
        <v>1517</v>
      </c>
    </row>
    <row r="1385" spans="1:2" ht="15">
      <c r="A1385" s="42" t="s">
        <v>1518</v>
      </c>
      <c r="B1385" s="43" t="s">
        <v>1106</v>
      </c>
    </row>
    <row r="1386" spans="1:2" ht="15">
      <c r="A1386" s="44">
        <v>16220</v>
      </c>
      <c r="B1386" s="41" t="s">
        <v>1519</v>
      </c>
    </row>
    <row r="1387" spans="1:2" ht="15">
      <c r="A1387" s="45">
        <v>17521</v>
      </c>
      <c r="B1387" s="43" t="s">
        <v>1520</v>
      </c>
    </row>
    <row r="1388" spans="1:2" ht="15">
      <c r="A1388" s="44">
        <v>22108</v>
      </c>
      <c r="B1388" s="41" t="s">
        <v>1521</v>
      </c>
    </row>
    <row r="1389" spans="1:2" ht="15">
      <c r="A1389" s="45">
        <v>22333</v>
      </c>
      <c r="B1389" s="43" t="s">
        <v>1522</v>
      </c>
    </row>
    <row r="1390" spans="1:2" ht="15">
      <c r="A1390" s="44">
        <v>23235</v>
      </c>
      <c r="B1390" s="41" t="s">
        <v>1523</v>
      </c>
    </row>
    <row r="1391" spans="1:2" ht="15">
      <c r="A1391" s="45">
        <v>25414</v>
      </c>
      <c r="B1391" s="43" t="s">
        <v>1524</v>
      </c>
    </row>
    <row r="1392" spans="1:2" ht="15">
      <c r="A1392" s="44">
        <v>15114</v>
      </c>
      <c r="B1392" s="41" t="s">
        <v>1525</v>
      </c>
    </row>
    <row r="1393" spans="1:2" ht="15">
      <c r="A1393" s="45">
        <v>28117</v>
      </c>
      <c r="B1393" s="43" t="s">
        <v>1526</v>
      </c>
    </row>
    <row r="1394" spans="1:2" ht="15">
      <c r="A1394" s="44">
        <v>28310</v>
      </c>
      <c r="B1394" s="41" t="s">
        <v>1614</v>
      </c>
    </row>
    <row r="1395" spans="1:2" ht="15">
      <c r="A1395" s="42" t="s">
        <v>1527</v>
      </c>
      <c r="B1395" s="43" t="s">
        <v>139</v>
      </c>
    </row>
    <row r="1396" spans="1:2" ht="15">
      <c r="A1396" s="40" t="s">
        <v>1528</v>
      </c>
      <c r="B1396" s="41" t="s">
        <v>1069</v>
      </c>
    </row>
    <row r="1397" spans="1:2" ht="15">
      <c r="A1397" s="42" t="s">
        <v>1529</v>
      </c>
      <c r="B1397" s="43" t="s">
        <v>427</v>
      </c>
    </row>
    <row r="1398" spans="1:2" ht="15">
      <c r="A1398" s="40" t="s">
        <v>1530</v>
      </c>
      <c r="B1398" s="41" t="s">
        <v>154</v>
      </c>
    </row>
    <row r="1399" spans="1:2" ht="15">
      <c r="A1399" s="45">
        <v>25114</v>
      </c>
      <c r="B1399" s="43" t="s">
        <v>1389</v>
      </c>
    </row>
    <row r="1400" spans="1:2" ht="15">
      <c r="A1400" s="40" t="s">
        <v>1531</v>
      </c>
      <c r="B1400" s="41" t="s">
        <v>1278</v>
      </c>
    </row>
    <row r="1401" spans="1:2" ht="15">
      <c r="A1401" s="42" t="s">
        <v>1532</v>
      </c>
      <c r="B1401" s="43" t="s">
        <v>170</v>
      </c>
    </row>
    <row r="1402" spans="1:2" ht="15">
      <c r="A1402" s="40" t="s">
        <v>1533</v>
      </c>
      <c r="B1402" s="41" t="s">
        <v>1533</v>
      </c>
    </row>
    <row r="1403" spans="1:2" ht="15">
      <c r="A1403" s="42" t="s">
        <v>1534</v>
      </c>
      <c r="B1403" s="43" t="s">
        <v>1534</v>
      </c>
    </row>
    <row r="1404" spans="1:2" ht="15">
      <c r="A1404" s="40" t="s">
        <v>1535</v>
      </c>
      <c r="B1404" s="41" t="s">
        <v>1536</v>
      </c>
    </row>
    <row r="1405" spans="1:2" ht="15">
      <c r="A1405" s="45">
        <v>28245</v>
      </c>
      <c r="B1405" s="43" t="s">
        <v>1616</v>
      </c>
    </row>
    <row r="1406" spans="1:2" ht="15">
      <c r="A1406" s="44">
        <v>28246</v>
      </c>
      <c r="B1406" s="41" t="s">
        <v>1617</v>
      </c>
    </row>
    <row r="1407" spans="1:2" ht="15">
      <c r="A1407" s="45">
        <v>11220</v>
      </c>
      <c r="B1407" s="43" t="s">
        <v>1618</v>
      </c>
    </row>
    <row r="1408" spans="1:2" ht="15">
      <c r="A1408" s="44">
        <v>11413</v>
      </c>
      <c r="B1408" s="41" t="s">
        <v>1619</v>
      </c>
    </row>
    <row r="1409" spans="1:2" ht="15">
      <c r="A1409" s="45">
        <v>11415</v>
      </c>
      <c r="B1409" s="43" t="s">
        <v>1620</v>
      </c>
    </row>
    <row r="1410" spans="1:2" ht="15">
      <c r="A1410" s="44">
        <v>11416</v>
      </c>
      <c r="B1410" s="41" t="s">
        <v>1621</v>
      </c>
    </row>
    <row r="1411" spans="1:2" ht="15">
      <c r="A1411" s="45">
        <v>11420</v>
      </c>
      <c r="B1411" s="43" t="s">
        <v>1622</v>
      </c>
    </row>
    <row r="1412" spans="1:2" ht="15">
      <c r="A1412" s="44">
        <v>11422</v>
      </c>
      <c r="B1412" s="41" t="s">
        <v>1623</v>
      </c>
    </row>
    <row r="1413" spans="1:2" ht="15">
      <c r="A1413" s="45">
        <v>11427</v>
      </c>
      <c r="B1413" s="43" t="s">
        <v>1624</v>
      </c>
    </row>
    <row r="1414" spans="1:2" ht="15">
      <c r="A1414" s="44">
        <v>11434</v>
      </c>
      <c r="B1414" s="41" t="s">
        <v>1625</v>
      </c>
    </row>
    <row r="1415" spans="1:2" ht="15">
      <c r="A1415" s="45">
        <v>11437</v>
      </c>
      <c r="B1415" s="43" t="s">
        <v>1626</v>
      </c>
    </row>
    <row r="1416" spans="1:2" ht="15">
      <c r="A1416" s="44">
        <v>11438</v>
      </c>
      <c r="B1416" s="41" t="s">
        <v>1627</v>
      </c>
    </row>
    <row r="1417" spans="1:2" ht="15">
      <c r="A1417" s="45">
        <v>11439</v>
      </c>
      <c r="B1417" s="43" t="s">
        <v>1628</v>
      </c>
    </row>
    <row r="1418" spans="1:2" ht="15">
      <c r="A1418" s="44">
        <v>12319</v>
      </c>
      <c r="B1418" s="41" t="s">
        <v>1629</v>
      </c>
    </row>
    <row r="1419" spans="1:2" ht="15">
      <c r="A1419" s="45">
        <v>12327</v>
      </c>
      <c r="B1419" s="43" t="s">
        <v>1630</v>
      </c>
    </row>
    <row r="1420" spans="1:2" ht="15">
      <c r="A1420" s="40" t="s">
        <v>1631</v>
      </c>
      <c r="B1420" s="41" t="s">
        <v>1604</v>
      </c>
    </row>
    <row r="1421" spans="1:2" ht="15">
      <c r="A1421" s="42" t="s">
        <v>1632</v>
      </c>
      <c r="B1421" s="43" t="s">
        <v>1605</v>
      </c>
    </row>
    <row r="1422" spans="1:2" ht="15">
      <c r="A1422" s="44">
        <v>13155</v>
      </c>
      <c r="B1422" s="41" t="s">
        <v>1633</v>
      </c>
    </row>
    <row r="1423" spans="1:2" ht="15">
      <c r="A1423" s="45">
        <v>13163</v>
      </c>
      <c r="B1423" s="43" t="s">
        <v>1634</v>
      </c>
    </row>
    <row r="1424" spans="1:2" ht="15">
      <c r="A1424" s="44">
        <v>13183</v>
      </c>
      <c r="B1424" s="41" t="s">
        <v>1635</v>
      </c>
    </row>
    <row r="1425" spans="1:2" ht="15">
      <c r="A1425" s="45">
        <v>13255</v>
      </c>
      <c r="B1425" s="43" t="s">
        <v>1636</v>
      </c>
    </row>
    <row r="1426" spans="1:2" ht="15">
      <c r="A1426" s="44">
        <v>13338</v>
      </c>
      <c r="B1426" s="41" t="s">
        <v>1637</v>
      </c>
    </row>
    <row r="1427" spans="1:2" ht="15">
      <c r="A1427" s="45">
        <v>13339</v>
      </c>
      <c r="B1427" s="43" t="s">
        <v>1638</v>
      </c>
    </row>
    <row r="1428" spans="1:2" ht="15">
      <c r="A1428" s="44">
        <v>13340</v>
      </c>
      <c r="B1428" s="41" t="s">
        <v>1639</v>
      </c>
    </row>
    <row r="1429" spans="1:2" ht="15">
      <c r="A1429" s="45">
        <v>13341</v>
      </c>
      <c r="B1429" s="43" t="s">
        <v>1640</v>
      </c>
    </row>
    <row r="1430" spans="1:2" ht="15">
      <c r="A1430" s="44">
        <v>13347</v>
      </c>
      <c r="B1430" s="41" t="s">
        <v>1641</v>
      </c>
    </row>
    <row r="1431" spans="1:2" ht="15">
      <c r="A1431" s="45">
        <v>13348</v>
      </c>
      <c r="B1431" s="43" t="s">
        <v>1642</v>
      </c>
    </row>
    <row r="1432" spans="1:2" ht="15">
      <c r="A1432" s="40" t="s">
        <v>1643</v>
      </c>
      <c r="B1432" s="41" t="s">
        <v>1644</v>
      </c>
    </row>
    <row r="1433" spans="1:2" ht="15">
      <c r="A1433" s="42" t="s">
        <v>1645</v>
      </c>
      <c r="B1433" s="43" t="s">
        <v>1646</v>
      </c>
    </row>
    <row r="1434" spans="1:2" ht="15">
      <c r="A1434" s="40" t="s">
        <v>1647</v>
      </c>
      <c r="B1434" s="41" t="s">
        <v>1648</v>
      </c>
    </row>
    <row r="1435" spans="1:2" ht="15">
      <c r="A1435" s="45">
        <v>13498</v>
      </c>
      <c r="B1435" s="43" t="s">
        <v>1649</v>
      </c>
    </row>
    <row r="1436" spans="1:2" ht="15">
      <c r="A1436" s="44">
        <v>13499</v>
      </c>
      <c r="B1436" s="41" t="s">
        <v>1650</v>
      </c>
    </row>
    <row r="1437" spans="1:2" ht="15">
      <c r="A1437" s="42" t="s">
        <v>1651</v>
      </c>
      <c r="B1437" s="43" t="s">
        <v>544</v>
      </c>
    </row>
    <row r="1438" spans="1:2" ht="15">
      <c r="A1438" s="40" t="s">
        <v>1652</v>
      </c>
      <c r="B1438" s="41" t="s">
        <v>1653</v>
      </c>
    </row>
    <row r="1439" spans="1:2" ht="15">
      <c r="A1439" s="45">
        <v>15202</v>
      </c>
      <c r="B1439" s="43" t="s">
        <v>1654</v>
      </c>
    </row>
    <row r="1440" spans="1:2" ht="15">
      <c r="A1440" s="40" t="s">
        <v>1655</v>
      </c>
      <c r="B1440" s="41" t="s">
        <v>525</v>
      </c>
    </row>
    <row r="1441" spans="1:2" ht="15">
      <c r="A1441" s="42" t="s">
        <v>1656</v>
      </c>
      <c r="B1441" s="43" t="s">
        <v>519</v>
      </c>
    </row>
    <row r="1442" spans="1:2" ht="15">
      <c r="A1442" s="40" t="s">
        <v>1657</v>
      </c>
      <c r="B1442" s="41" t="s">
        <v>1218</v>
      </c>
    </row>
    <row r="1443" spans="1:2" ht="15">
      <c r="A1443" s="45">
        <v>155104</v>
      </c>
      <c r="B1443" s="43" t="s">
        <v>1078</v>
      </c>
    </row>
    <row r="1444" spans="1:2" ht="15">
      <c r="A1444" s="40" t="s">
        <v>1658</v>
      </c>
      <c r="B1444" s="41" t="s">
        <v>1659</v>
      </c>
    </row>
    <row r="1445" spans="1:2" ht="15">
      <c r="A1445" s="42" t="s">
        <v>1660</v>
      </c>
      <c r="B1445" s="43" t="s">
        <v>580</v>
      </c>
    </row>
    <row r="1446" spans="1:2" ht="15">
      <c r="A1446" s="40" t="s">
        <v>1661</v>
      </c>
      <c r="B1446" s="41" t="s">
        <v>1181</v>
      </c>
    </row>
    <row r="1447" spans="1:2" ht="15">
      <c r="A1447" s="42" t="s">
        <v>1662</v>
      </c>
      <c r="B1447" s="43" t="s">
        <v>1380</v>
      </c>
    </row>
    <row r="1448" spans="1:2" ht="15">
      <c r="A1448" s="40" t="s">
        <v>1663</v>
      </c>
      <c r="B1448" s="41" t="s">
        <v>1152</v>
      </c>
    </row>
    <row r="1449" spans="1:2" ht="15">
      <c r="A1449" s="45">
        <v>15620</v>
      </c>
      <c r="B1449" s="43" t="s">
        <v>1664</v>
      </c>
    </row>
    <row r="1450" spans="1:2" ht="15">
      <c r="A1450" s="44">
        <v>15621</v>
      </c>
      <c r="B1450" s="41" t="s">
        <v>1665</v>
      </c>
    </row>
    <row r="1451" spans="1:2" ht="15">
      <c r="A1451" s="42" t="s">
        <v>1666</v>
      </c>
      <c r="B1451" s="43" t="s">
        <v>1659</v>
      </c>
    </row>
    <row r="1452" spans="1:2" ht="15">
      <c r="A1452" s="40" t="s">
        <v>1667</v>
      </c>
      <c r="B1452" s="41" t="s">
        <v>589</v>
      </c>
    </row>
    <row r="1453" spans="1:2" ht="15">
      <c r="A1453" s="45">
        <v>15809</v>
      </c>
      <c r="B1453" s="43" t="s">
        <v>1668</v>
      </c>
    </row>
    <row r="1454" spans="1:2" ht="15">
      <c r="A1454" s="44">
        <v>15810</v>
      </c>
      <c r="B1454" s="41" t="s">
        <v>1669</v>
      </c>
    </row>
    <row r="1455" spans="1:2" ht="15">
      <c r="A1455" s="45">
        <v>16114</v>
      </c>
      <c r="B1455" s="43" t="s">
        <v>1670</v>
      </c>
    </row>
    <row r="1456" spans="1:2" ht="15">
      <c r="A1456" s="44">
        <v>16118</v>
      </c>
      <c r="B1456" s="41" t="s">
        <v>1627</v>
      </c>
    </row>
    <row r="1457" spans="1:2" ht="15">
      <c r="A1457" s="45">
        <v>16119</v>
      </c>
      <c r="B1457" s="43" t="s">
        <v>1671</v>
      </c>
    </row>
    <row r="1458" spans="1:2" ht="15">
      <c r="A1458" s="44">
        <v>16131</v>
      </c>
      <c r="B1458" s="41" t="s">
        <v>1672</v>
      </c>
    </row>
    <row r="1459" spans="1:2" ht="15">
      <c r="A1459" s="45">
        <v>16216</v>
      </c>
      <c r="B1459" s="43" t="s">
        <v>855</v>
      </c>
    </row>
    <row r="1460" spans="1:2" ht="15">
      <c r="A1460" s="44">
        <v>16436</v>
      </c>
      <c r="B1460" s="41" t="s">
        <v>1673</v>
      </c>
    </row>
    <row r="1461" spans="1:2" ht="15">
      <c r="A1461" s="45">
        <v>16437</v>
      </c>
      <c r="B1461" s="43" t="s">
        <v>1674</v>
      </c>
    </row>
    <row r="1462" spans="1:2" ht="15">
      <c r="A1462" s="44">
        <v>16443</v>
      </c>
      <c r="B1462" s="41" t="s">
        <v>1675</v>
      </c>
    </row>
    <row r="1463" spans="1:2" ht="15">
      <c r="A1463" s="45">
        <v>16509</v>
      </c>
      <c r="B1463" s="43" t="s">
        <v>1676</v>
      </c>
    </row>
    <row r="1464" spans="1:2" ht="15">
      <c r="A1464" s="44">
        <v>16513</v>
      </c>
      <c r="B1464" s="41" t="s">
        <v>1677</v>
      </c>
    </row>
    <row r="1465" spans="1:2" ht="15">
      <c r="A1465" s="45">
        <v>16514</v>
      </c>
      <c r="B1465" s="43" t="s">
        <v>1678</v>
      </c>
    </row>
    <row r="1466" spans="1:2" ht="15">
      <c r="A1466" s="44">
        <v>16515</v>
      </c>
      <c r="B1466" s="41" t="s">
        <v>1679</v>
      </c>
    </row>
    <row r="1467" spans="1:2" ht="15">
      <c r="A1467" s="45">
        <v>16606</v>
      </c>
      <c r="B1467" s="43" t="s">
        <v>1680</v>
      </c>
    </row>
    <row r="1468" spans="1:2" ht="15">
      <c r="A1468" s="44">
        <v>16608</v>
      </c>
      <c r="B1468" s="41" t="s">
        <v>1681</v>
      </c>
    </row>
    <row r="1469" spans="1:2" ht="15">
      <c r="A1469" s="45">
        <v>16609</v>
      </c>
      <c r="B1469" s="43" t="s">
        <v>1682</v>
      </c>
    </row>
    <row r="1470" spans="1:2" ht="15">
      <c r="A1470" s="44">
        <v>16620</v>
      </c>
      <c r="B1470" s="41" t="s">
        <v>1683</v>
      </c>
    </row>
    <row r="1471" spans="1:2" ht="15">
      <c r="A1471" s="42" t="s">
        <v>1684</v>
      </c>
      <c r="B1471" s="43" t="s">
        <v>119</v>
      </c>
    </row>
    <row r="1472" spans="1:2" ht="15">
      <c r="A1472" s="44">
        <v>17222</v>
      </c>
      <c r="B1472" s="41" t="s">
        <v>1685</v>
      </c>
    </row>
    <row r="1473" spans="1:2" ht="15">
      <c r="A1473" s="42" t="s">
        <v>1686</v>
      </c>
      <c r="B1473" s="43" t="s">
        <v>1687</v>
      </c>
    </row>
    <row r="1474" spans="1:2" ht="15">
      <c r="A1474" s="40" t="s">
        <v>1688</v>
      </c>
      <c r="B1474" s="41" t="s">
        <v>117</v>
      </c>
    </row>
    <row r="1475" spans="1:2" ht="15">
      <c r="A1475" s="42" t="s">
        <v>1689</v>
      </c>
      <c r="B1475" s="43" t="s">
        <v>110</v>
      </c>
    </row>
    <row r="1476" spans="1:2" ht="15">
      <c r="A1476" s="40" t="s">
        <v>1690</v>
      </c>
      <c r="B1476" s="41" t="s">
        <v>1117</v>
      </c>
    </row>
    <row r="1477" spans="1:2" ht="15">
      <c r="A1477" s="42" t="s">
        <v>1691</v>
      </c>
      <c r="B1477" s="43" t="s">
        <v>112</v>
      </c>
    </row>
    <row r="1478" spans="1:2" ht="15">
      <c r="A1478" s="44">
        <v>17417</v>
      </c>
      <c r="B1478" s="41" t="s">
        <v>1692</v>
      </c>
    </row>
    <row r="1479" spans="1:2" ht="15">
      <c r="A1479" s="45">
        <v>17418</v>
      </c>
      <c r="B1479" s="43" t="s">
        <v>1693</v>
      </c>
    </row>
    <row r="1480" spans="1:2" ht="15">
      <c r="A1480" s="44">
        <v>17419</v>
      </c>
      <c r="B1480" s="41" t="s">
        <v>1277</v>
      </c>
    </row>
    <row r="1481" spans="1:2" ht="15">
      <c r="A1481" s="45">
        <v>17420</v>
      </c>
      <c r="B1481" s="43" t="s">
        <v>1694</v>
      </c>
    </row>
    <row r="1482" spans="1:2" ht="15">
      <c r="A1482" s="44">
        <v>17421</v>
      </c>
      <c r="B1482" s="41" t="s">
        <v>1695</v>
      </c>
    </row>
    <row r="1483" spans="1:2" ht="15">
      <c r="A1483" s="45">
        <v>17422</v>
      </c>
      <c r="B1483" s="43" t="s">
        <v>1696</v>
      </c>
    </row>
    <row r="1484" spans="1:2" ht="15">
      <c r="A1484" s="44">
        <v>17520</v>
      </c>
      <c r="B1484" s="41" t="s">
        <v>1697</v>
      </c>
    </row>
    <row r="1485" spans="1:2" ht="15">
      <c r="A1485" s="45">
        <v>17522</v>
      </c>
      <c r="B1485" s="43" t="s">
        <v>1698</v>
      </c>
    </row>
    <row r="1486" spans="1:2" ht="15">
      <c r="A1486" s="40" t="s">
        <v>1699</v>
      </c>
      <c r="B1486" s="41" t="s">
        <v>1700</v>
      </c>
    </row>
    <row r="1487" spans="1:2" ht="15">
      <c r="A1487" s="45">
        <v>22105</v>
      </c>
      <c r="B1487" s="43" t="s">
        <v>1701</v>
      </c>
    </row>
    <row r="1488" spans="1:2" ht="15">
      <c r="A1488" s="44">
        <v>22107</v>
      </c>
      <c r="B1488" s="41" t="s">
        <v>1702</v>
      </c>
    </row>
    <row r="1489" spans="1:2" ht="15">
      <c r="A1489" s="45">
        <v>22113</v>
      </c>
      <c r="B1489" s="43" t="s">
        <v>1703</v>
      </c>
    </row>
    <row r="1490" spans="1:2" ht="15">
      <c r="A1490" s="44">
        <v>22116</v>
      </c>
      <c r="B1490" s="41" t="s">
        <v>1704</v>
      </c>
    </row>
    <row r="1491" spans="1:2" ht="15">
      <c r="A1491" s="45">
        <v>22123</v>
      </c>
      <c r="B1491" s="43" t="s">
        <v>1705</v>
      </c>
    </row>
    <row r="1492" spans="1:2" ht="15">
      <c r="A1492" s="44">
        <v>22205</v>
      </c>
      <c r="B1492" s="41" t="s">
        <v>264</v>
      </c>
    </row>
    <row r="1493" spans="1:2" ht="15">
      <c r="A1493" s="45">
        <v>22208</v>
      </c>
      <c r="B1493" s="43" t="s">
        <v>1706</v>
      </c>
    </row>
    <row r="1494" spans="1:2" ht="15">
      <c r="A1494" s="44">
        <v>22209</v>
      </c>
      <c r="B1494" s="41" t="s">
        <v>1707</v>
      </c>
    </row>
    <row r="1495" spans="1:2" ht="15">
      <c r="A1495" s="45">
        <v>22240</v>
      </c>
      <c r="B1495" s="43" t="s">
        <v>1708</v>
      </c>
    </row>
    <row r="1496" spans="1:2" ht="15">
      <c r="A1496" s="44">
        <v>22332</v>
      </c>
      <c r="B1496" s="41" t="s">
        <v>1422</v>
      </c>
    </row>
    <row r="1497" spans="1:2" ht="15">
      <c r="A1497" s="45">
        <v>22503</v>
      </c>
      <c r="B1497" s="43" t="s">
        <v>1709</v>
      </c>
    </row>
    <row r="1498" spans="1:2" ht="15">
      <c r="A1498" s="44">
        <v>22504</v>
      </c>
      <c r="B1498" s="41" t="s">
        <v>1710</v>
      </c>
    </row>
    <row r="1499" spans="1:2" ht="15">
      <c r="A1499" s="45">
        <v>22611</v>
      </c>
      <c r="B1499" s="43" t="s">
        <v>1711</v>
      </c>
    </row>
    <row r="1500" spans="1:2" ht="15">
      <c r="A1500" s="44">
        <v>22613</v>
      </c>
      <c r="B1500" s="41" t="s">
        <v>1712</v>
      </c>
    </row>
    <row r="1501" spans="1:2" ht="15">
      <c r="A1501" s="45">
        <v>22615</v>
      </c>
      <c r="B1501" s="43" t="s">
        <v>1713</v>
      </c>
    </row>
    <row r="1502" spans="1:2" ht="15">
      <c r="A1502" s="44">
        <v>22625</v>
      </c>
      <c r="B1502" s="41" t="s">
        <v>1714</v>
      </c>
    </row>
    <row r="1503" spans="1:2" ht="15">
      <c r="A1503" s="45">
        <v>22705</v>
      </c>
      <c r="B1503" s="43" t="s">
        <v>1715</v>
      </c>
    </row>
    <row r="1504" spans="1:2" ht="15">
      <c r="A1504" s="44">
        <v>22706</v>
      </c>
      <c r="B1504" s="41" t="s">
        <v>1716</v>
      </c>
    </row>
    <row r="1505" spans="1:2" ht="15">
      <c r="A1505" s="45">
        <v>22708</v>
      </c>
      <c r="B1505" s="43" t="s">
        <v>1717</v>
      </c>
    </row>
    <row r="1506" spans="1:2" ht="15">
      <c r="A1506" s="44">
        <v>23124</v>
      </c>
      <c r="B1506" s="41" t="s">
        <v>1718</v>
      </c>
    </row>
    <row r="1507" spans="1:2" ht="15">
      <c r="A1507" s="45">
        <v>23128</v>
      </c>
      <c r="B1507" s="43" t="s">
        <v>1719</v>
      </c>
    </row>
    <row r="1508" spans="1:2" ht="15">
      <c r="A1508" s="44">
        <v>23141</v>
      </c>
      <c r="B1508" s="41" t="s">
        <v>1720</v>
      </c>
    </row>
    <row r="1509" spans="1:2" ht="15">
      <c r="A1509" s="45">
        <v>23145</v>
      </c>
      <c r="B1509" s="43" t="s">
        <v>1721</v>
      </c>
    </row>
    <row r="1510" spans="1:2" ht="15">
      <c r="A1510" s="44">
        <v>23150</v>
      </c>
      <c r="B1510" s="41" t="s">
        <v>1722</v>
      </c>
    </row>
    <row r="1511" spans="1:2" ht="15">
      <c r="A1511" s="45">
        <v>23226</v>
      </c>
      <c r="B1511" s="43" t="s">
        <v>1723</v>
      </c>
    </row>
    <row r="1512" spans="1:2" ht="15">
      <c r="A1512" s="44">
        <v>23228</v>
      </c>
      <c r="B1512" s="41" t="s">
        <v>1724</v>
      </c>
    </row>
    <row r="1513" spans="1:2" ht="15">
      <c r="A1513" s="45">
        <v>23236</v>
      </c>
      <c r="B1513" s="43" t="s">
        <v>1725</v>
      </c>
    </row>
    <row r="1514" spans="1:2" ht="15">
      <c r="A1514" s="44">
        <v>25251</v>
      </c>
      <c r="B1514" s="41" t="s">
        <v>1831</v>
      </c>
    </row>
    <row r="1515" spans="1:2" ht="15">
      <c r="A1515" s="45">
        <v>25314</v>
      </c>
      <c r="B1515" s="43" t="s">
        <v>1726</v>
      </c>
    </row>
    <row r="1516" spans="1:2" ht="15">
      <c r="A1516" s="44">
        <v>25321</v>
      </c>
      <c r="B1516" s="41" t="s">
        <v>1727</v>
      </c>
    </row>
    <row r="1517" spans="1:2" ht="15">
      <c r="A1517" s="45">
        <v>25324</v>
      </c>
      <c r="B1517" s="43" t="s">
        <v>1728</v>
      </c>
    </row>
    <row r="1518" spans="1:2" ht="15">
      <c r="A1518" s="44">
        <v>25325</v>
      </c>
      <c r="B1518" s="41" t="s">
        <v>1729</v>
      </c>
    </row>
    <row r="1519" spans="1:2" ht="15">
      <c r="A1519" s="45">
        <v>25398</v>
      </c>
      <c r="B1519" s="43" t="s">
        <v>1730</v>
      </c>
    </row>
    <row r="1520" spans="1:2" ht="15">
      <c r="A1520" s="44">
        <v>25399</v>
      </c>
      <c r="B1520" s="41" t="s">
        <v>1731</v>
      </c>
    </row>
    <row r="1521" spans="1:2" ht="15">
      <c r="A1521" s="45">
        <v>25411</v>
      </c>
      <c r="B1521" s="43" t="s">
        <v>1732</v>
      </c>
    </row>
    <row r="1522" spans="1:2" ht="15">
      <c r="A1522" s="44">
        <v>25417</v>
      </c>
      <c r="B1522" s="41" t="s">
        <v>859</v>
      </c>
    </row>
    <row r="1523" spans="1:2" ht="15">
      <c r="A1523" s="45">
        <v>25451</v>
      </c>
      <c r="B1523" s="43" t="s">
        <v>1733</v>
      </c>
    </row>
    <row r="1524" spans="1:2" ht="15">
      <c r="A1524" s="44">
        <v>25453</v>
      </c>
      <c r="B1524" s="41" t="s">
        <v>1734</v>
      </c>
    </row>
    <row r="1525" spans="1:2" ht="15">
      <c r="A1525" s="45">
        <v>26128</v>
      </c>
      <c r="B1525" s="43" t="s">
        <v>1735</v>
      </c>
    </row>
    <row r="1526" spans="1:2" ht="15">
      <c r="A1526" s="44">
        <v>26130</v>
      </c>
      <c r="B1526" s="41" t="s">
        <v>1736</v>
      </c>
    </row>
    <row r="1527" spans="1:2" ht="15">
      <c r="A1527" s="45">
        <v>26132</v>
      </c>
      <c r="B1527" s="43" t="s">
        <v>1737</v>
      </c>
    </row>
    <row r="1528" spans="1:2" ht="15">
      <c r="A1528" s="44">
        <v>26211</v>
      </c>
      <c r="B1528" s="41" t="s">
        <v>1738</v>
      </c>
    </row>
    <row r="1529" spans="1:2" ht="15">
      <c r="A1529" s="45">
        <v>26213</v>
      </c>
      <c r="B1529" s="43" t="s">
        <v>1739</v>
      </c>
    </row>
    <row r="1530" spans="1:2" ht="15">
      <c r="A1530" s="44">
        <v>26233</v>
      </c>
      <c r="B1530" s="41" t="s">
        <v>581</v>
      </c>
    </row>
    <row r="1531" spans="1:2" ht="15">
      <c r="A1531" s="45">
        <v>28146</v>
      </c>
      <c r="B1531" s="43" t="s">
        <v>1526</v>
      </c>
    </row>
    <row r="1532" spans="1:2" ht="15">
      <c r="A1532" s="40" t="s">
        <v>1740</v>
      </c>
      <c r="B1532" s="41" t="s">
        <v>539</v>
      </c>
    </row>
    <row r="1533" spans="1:2" ht="15">
      <c r="A1533" s="42" t="s">
        <v>1741</v>
      </c>
      <c r="B1533" s="43" t="s">
        <v>325</v>
      </c>
    </row>
    <row r="1534" spans="1:2" ht="15">
      <c r="A1534" s="40" t="s">
        <v>1742</v>
      </c>
      <c r="B1534" s="41" t="s">
        <v>1743</v>
      </c>
    </row>
    <row r="1535" spans="1:2" ht="15">
      <c r="A1535" s="42" t="s">
        <v>1744</v>
      </c>
      <c r="B1535" s="43" t="s">
        <v>341</v>
      </c>
    </row>
    <row r="1536" spans="1:2" ht="15">
      <c r="A1536" s="40" t="s">
        <v>1745</v>
      </c>
      <c r="B1536" s="41" t="s">
        <v>223</v>
      </c>
    </row>
    <row r="1537" spans="1:2" ht="15">
      <c r="A1537" s="42" t="s">
        <v>1746</v>
      </c>
      <c r="B1537" s="43" t="s">
        <v>1747</v>
      </c>
    </row>
    <row r="1538" spans="1:2" ht="15">
      <c r="A1538" s="40" t="s">
        <v>1748</v>
      </c>
      <c r="B1538" s="41" t="s">
        <v>1283</v>
      </c>
    </row>
    <row r="1539" spans="1:2" ht="15">
      <c r="A1539" s="42" t="s">
        <v>1749</v>
      </c>
      <c r="B1539" s="43" t="s">
        <v>680</v>
      </c>
    </row>
    <row r="1540" spans="1:2" ht="15">
      <c r="A1540" s="40" t="s">
        <v>1750</v>
      </c>
      <c r="B1540" s="41" t="s">
        <v>437</v>
      </c>
    </row>
    <row r="1541" spans="1:2" ht="15">
      <c r="A1541" s="42" t="s">
        <v>1751</v>
      </c>
      <c r="B1541" s="43" t="s">
        <v>399</v>
      </c>
    </row>
    <row r="1542" spans="1:2" ht="15">
      <c r="A1542" s="40" t="s">
        <v>1752</v>
      </c>
      <c r="B1542" s="41" t="s">
        <v>385</v>
      </c>
    </row>
    <row r="1543" spans="1:2" ht="15">
      <c r="A1543" s="42" t="s">
        <v>1753</v>
      </c>
      <c r="B1543" s="43" t="s">
        <v>1071</v>
      </c>
    </row>
    <row r="1544" spans="1:2" ht="15">
      <c r="A1544" s="40" t="s">
        <v>1754</v>
      </c>
      <c r="B1544" s="41" t="s">
        <v>1755</v>
      </c>
    </row>
    <row r="1545" spans="1:2" ht="15">
      <c r="A1545" s="42" t="s">
        <v>1756</v>
      </c>
      <c r="B1545" s="43" t="s">
        <v>688</v>
      </c>
    </row>
    <row r="1546" spans="1:2" ht="15">
      <c r="A1546" s="40" t="s">
        <v>1757</v>
      </c>
      <c r="B1546" s="41" t="s">
        <v>398</v>
      </c>
    </row>
    <row r="1547" spans="1:2" ht="15">
      <c r="A1547" s="42" t="s">
        <v>1758</v>
      </c>
      <c r="B1547" s="43" t="s">
        <v>1230</v>
      </c>
    </row>
    <row r="1548" spans="1:2" ht="15">
      <c r="A1548" s="40" t="s">
        <v>1759</v>
      </c>
      <c r="B1548" s="41" t="s">
        <v>1097</v>
      </c>
    </row>
    <row r="1549" spans="1:2" ht="15">
      <c r="A1549" s="42" t="s">
        <v>1760</v>
      </c>
      <c r="B1549" s="43" t="s">
        <v>345</v>
      </c>
    </row>
    <row r="1550" spans="1:2" ht="15">
      <c r="A1550" s="40" t="s">
        <v>1761</v>
      </c>
      <c r="B1550" s="41" t="s">
        <v>1762</v>
      </c>
    </row>
    <row r="1551" spans="1:2" ht="15">
      <c r="A1551" s="42" t="s">
        <v>1763</v>
      </c>
      <c r="B1551" s="43" t="s">
        <v>1764</v>
      </c>
    </row>
    <row r="1552" spans="1:2" ht="15">
      <c r="A1552" s="40" t="s">
        <v>1765</v>
      </c>
      <c r="B1552" s="41" t="s">
        <v>332</v>
      </c>
    </row>
    <row r="1553" spans="1:2" ht="15">
      <c r="A1553" s="42" t="s">
        <v>1766</v>
      </c>
      <c r="B1553" s="43" t="s">
        <v>1767</v>
      </c>
    </row>
    <row r="1554" spans="1:2" ht="15">
      <c r="A1554" s="44">
        <v>5</v>
      </c>
      <c r="B1554" s="41" t="s">
        <v>1730</v>
      </c>
    </row>
    <row r="1555" spans="1:2" ht="15">
      <c r="A1555" s="45">
        <v>6</v>
      </c>
      <c r="B1555" s="43" t="s">
        <v>1731</v>
      </c>
    </row>
    <row r="1556" spans="1:2" ht="15">
      <c r="A1556" s="40" t="s">
        <v>1768</v>
      </c>
      <c r="B1556" s="41" t="s">
        <v>846</v>
      </c>
    </row>
    <row r="1557" spans="1:2" ht="15">
      <c r="A1557" s="42" t="s">
        <v>1769</v>
      </c>
      <c r="B1557" s="43" t="s">
        <v>1519</v>
      </c>
    </row>
    <row r="1558" spans="1:2" ht="15">
      <c r="A1558" s="40" t="s">
        <v>1770</v>
      </c>
      <c r="B1558" s="41" t="s">
        <v>1771</v>
      </c>
    </row>
    <row r="1559" spans="1:2" ht="15">
      <c r="A1559" s="42" t="s">
        <v>1772</v>
      </c>
      <c r="B1559" s="43" t="s">
        <v>1773</v>
      </c>
    </row>
    <row r="1560" spans="1:2" ht="15">
      <c r="A1560" s="44">
        <v>15844</v>
      </c>
      <c r="B1560" s="41" t="s">
        <v>1774</v>
      </c>
    </row>
    <row r="1561" spans="1:2" ht="15">
      <c r="A1561" s="45">
        <v>15344</v>
      </c>
      <c r="B1561" s="43" t="s">
        <v>1775</v>
      </c>
    </row>
    <row r="1562" spans="1:2" ht="15">
      <c r="A1562" s="44">
        <v>15644</v>
      </c>
      <c r="B1562" s="41" t="s">
        <v>1776</v>
      </c>
    </row>
    <row r="1563" spans="1:2" ht="15">
      <c r="A1563" s="45">
        <v>28244</v>
      </c>
      <c r="B1563" s="43" t="s">
        <v>1777</v>
      </c>
    </row>
    <row r="1564" spans="1:2" ht="15">
      <c r="A1564" s="44">
        <v>28344</v>
      </c>
      <c r="B1564" s="41" t="s">
        <v>1778</v>
      </c>
    </row>
    <row r="1565" spans="1:2" ht="15">
      <c r="A1565" s="42" t="s">
        <v>1779</v>
      </c>
      <c r="B1565" s="43" t="s">
        <v>845</v>
      </c>
    </row>
    <row r="1566" spans="1:2" ht="15">
      <c r="A1566" s="40" t="s">
        <v>1780</v>
      </c>
      <c r="B1566" s="41" t="s">
        <v>847</v>
      </c>
    </row>
    <row r="1567" spans="1:2" ht="15">
      <c r="A1567" s="42" t="s">
        <v>1781</v>
      </c>
      <c r="B1567" s="43" t="s">
        <v>308</v>
      </c>
    </row>
    <row r="1568" spans="1:2" ht="15">
      <c r="A1568" s="40" t="s">
        <v>1782</v>
      </c>
      <c r="B1568" s="41" t="s">
        <v>311</v>
      </c>
    </row>
    <row r="1569" spans="1:2" ht="15">
      <c r="A1569" s="42" t="s">
        <v>1783</v>
      </c>
      <c r="B1569" s="43" t="s">
        <v>309</v>
      </c>
    </row>
    <row r="1570" spans="1:2" ht="15">
      <c r="A1570" s="40" t="s">
        <v>1832</v>
      </c>
      <c r="B1570" s="41" t="s">
        <v>583</v>
      </c>
    </row>
    <row r="1571" spans="1:2" ht="15">
      <c r="A1571" s="42" t="s">
        <v>1833</v>
      </c>
      <c r="B1571" s="43" t="s">
        <v>551</v>
      </c>
    </row>
    <row r="1572" spans="1:2" ht="15">
      <c r="A1572" s="40" t="s">
        <v>1834</v>
      </c>
      <c r="B1572" s="41" t="s">
        <v>610</v>
      </c>
    </row>
    <row r="1573" spans="1:2" ht="15">
      <c r="A1573" s="42" t="s">
        <v>1835</v>
      </c>
      <c r="B1573" s="43" t="s">
        <v>637</v>
      </c>
    </row>
    <row r="1574" spans="1:2" ht="15">
      <c r="A1574" s="40" t="s">
        <v>1836</v>
      </c>
      <c r="B1574" s="41" t="s">
        <v>415</v>
      </c>
    </row>
    <row r="1575" spans="1:2" ht="15">
      <c r="A1575" s="42" t="s">
        <v>1837</v>
      </c>
      <c r="B1575" s="43" t="s">
        <v>415</v>
      </c>
    </row>
    <row r="1576" spans="1:2" ht="15">
      <c r="A1576" s="40" t="s">
        <v>1838</v>
      </c>
      <c r="B1576" s="41" t="s">
        <v>469</v>
      </c>
    </row>
    <row r="1577" spans="1:2" ht="15">
      <c r="A1577" s="45">
        <v>23</v>
      </c>
      <c r="B1577" s="43" t="s">
        <v>1839</v>
      </c>
    </row>
    <row r="1578" spans="1:2" ht="15">
      <c r="A1578" s="44">
        <v>21</v>
      </c>
      <c r="B1578" s="41" t="s">
        <v>1840</v>
      </c>
    </row>
    <row r="1579" spans="1:2" ht="15">
      <c r="A1579" s="45">
        <v>22</v>
      </c>
      <c r="B1579" s="43" t="s">
        <v>1841</v>
      </c>
    </row>
    <row r="1580" spans="1:2" ht="15">
      <c r="A1580" s="40" t="s">
        <v>1842</v>
      </c>
      <c r="B1580" s="41" t="s">
        <v>1218</v>
      </c>
    </row>
    <row r="1581" spans="1:2" ht="15">
      <c r="A1581" s="42" t="s">
        <v>1843</v>
      </c>
      <c r="B1581" s="43" t="s">
        <v>1218</v>
      </c>
    </row>
    <row r="1582" spans="1:2" ht="15">
      <c r="A1582" s="44">
        <v>15207</v>
      </c>
      <c r="B1582" s="41" t="s">
        <v>1844</v>
      </c>
    </row>
    <row r="1583" spans="1:2" ht="15">
      <c r="A1583" s="45">
        <v>15206</v>
      </c>
      <c r="B1583" s="43" t="s">
        <v>1845</v>
      </c>
    </row>
    <row r="1584" spans="1:2" ht="15">
      <c r="A1584" s="44">
        <v>15208</v>
      </c>
      <c r="B1584" s="41" t="s">
        <v>1846</v>
      </c>
    </row>
    <row r="1585" spans="1:2" ht="15">
      <c r="A1585" s="45">
        <v>16610</v>
      </c>
      <c r="B1585" s="43" t="s">
        <v>1847</v>
      </c>
    </row>
    <row r="1586" spans="1:2" ht="15">
      <c r="A1586" s="44">
        <v>16611</v>
      </c>
      <c r="B1586" s="41" t="s">
        <v>1848</v>
      </c>
    </row>
    <row r="1587" spans="1:2" ht="15">
      <c r="A1587" s="45">
        <v>16612</v>
      </c>
      <c r="B1587" s="43" t="s">
        <v>1849</v>
      </c>
    </row>
    <row r="1588" spans="1:2" ht="15">
      <c r="A1588" s="44">
        <v>16613</v>
      </c>
      <c r="B1588" s="41" t="s">
        <v>1850</v>
      </c>
    </row>
    <row r="1589" spans="1:2" ht="15">
      <c r="A1589" s="45">
        <v>16614</v>
      </c>
      <c r="B1589" s="43" t="s">
        <v>1851</v>
      </c>
    </row>
    <row r="1590" spans="1:2" ht="15">
      <c r="A1590" s="44">
        <v>16615</v>
      </c>
      <c r="B1590" s="41" t="s">
        <v>1852</v>
      </c>
    </row>
    <row r="1591" spans="1:2" ht="15">
      <c r="A1591" s="45">
        <v>16616</v>
      </c>
      <c r="B1591" s="43" t="s">
        <v>1853</v>
      </c>
    </row>
    <row r="1592" spans="1:2" ht="15">
      <c r="A1592" s="44">
        <v>16617</v>
      </c>
      <c r="B1592" s="41" t="s">
        <v>1854</v>
      </c>
    </row>
    <row r="1593" spans="1:2" ht="15">
      <c r="A1593" s="45">
        <v>16618</v>
      </c>
      <c r="B1593" s="43" t="s">
        <v>1855</v>
      </c>
    </row>
    <row r="1594" spans="1:2" ht="15">
      <c r="A1594" s="44">
        <v>16619</v>
      </c>
      <c r="B1594" s="41" t="s">
        <v>1856</v>
      </c>
    </row>
    <row r="1595" spans="1:2" ht="15">
      <c r="A1595" s="45">
        <v>16621</v>
      </c>
      <c r="B1595" s="43" t="s">
        <v>1857</v>
      </c>
    </row>
    <row r="1596" spans="1:2" ht="15">
      <c r="A1596" s="44">
        <v>16622</v>
      </c>
      <c r="B1596" s="41" t="s">
        <v>1858</v>
      </c>
    </row>
    <row r="1597" spans="1:2" ht="15">
      <c r="A1597" s="45">
        <v>16623</v>
      </c>
      <c r="B1597" s="43" t="s">
        <v>1859</v>
      </c>
    </row>
    <row r="1598" spans="1:2" ht="15">
      <c r="A1598" s="44">
        <v>16624</v>
      </c>
      <c r="B1598" s="41" t="s">
        <v>1860</v>
      </c>
    </row>
    <row r="1599" spans="1:2" ht="15">
      <c r="A1599" s="45">
        <v>16625</v>
      </c>
      <c r="B1599" s="43" t="s">
        <v>1861</v>
      </c>
    </row>
    <row r="1600" spans="1:2" ht="15">
      <c r="A1600" s="44">
        <v>16626</v>
      </c>
      <c r="B1600" s="41" t="s">
        <v>1862</v>
      </c>
    </row>
    <row r="1601" spans="1:2" ht="15">
      <c r="A1601" s="45">
        <v>16627</v>
      </c>
      <c r="B1601" s="43" t="s">
        <v>1863</v>
      </c>
    </row>
    <row r="1602" spans="1:2" ht="15">
      <c r="A1602" s="44">
        <v>16628</v>
      </c>
      <c r="B1602" s="41" t="s">
        <v>1864</v>
      </c>
    </row>
    <row r="1603" spans="1:2" ht="15">
      <c r="A1603" s="45">
        <v>16629</v>
      </c>
      <c r="B1603" s="43" t="s">
        <v>1865</v>
      </c>
    </row>
    <row r="1604" spans="1:2" ht="15">
      <c r="A1604" s="44">
        <v>16630</v>
      </c>
      <c r="B1604" s="41" t="s">
        <v>1866</v>
      </c>
    </row>
    <row r="1605" spans="1:2" ht="15">
      <c r="A1605" s="45">
        <v>16631</v>
      </c>
      <c r="B1605" s="43" t="s">
        <v>1867</v>
      </c>
    </row>
    <row r="1606" spans="1:2" ht="15">
      <c r="A1606" s="44">
        <v>16632</v>
      </c>
      <c r="B1606" s="41" t="s">
        <v>1868</v>
      </c>
    </row>
    <row r="1607" spans="1:2" ht="15">
      <c r="A1607" s="45">
        <v>16633</v>
      </c>
      <c r="B1607" s="43" t="s">
        <v>1869</v>
      </c>
    </row>
    <row r="1608" spans="1:2" ht="15">
      <c r="A1608" s="44">
        <v>16634</v>
      </c>
      <c r="B1608" s="41" t="s">
        <v>1870</v>
      </c>
    </row>
    <row r="1609" spans="1:2" ht="15">
      <c r="A1609" s="45">
        <v>16635</v>
      </c>
      <c r="B1609" s="43" t="s">
        <v>1871</v>
      </c>
    </row>
    <row r="1610" spans="1:2" ht="15">
      <c r="A1610" s="44">
        <v>16638</v>
      </c>
      <c r="B1610" s="41" t="s">
        <v>486</v>
      </c>
    </row>
    <row r="1611" spans="1:2" ht="15">
      <c r="A1611" s="45">
        <v>16639</v>
      </c>
      <c r="B1611" s="43" t="s">
        <v>1872</v>
      </c>
    </row>
    <row r="1612" spans="1:2" ht="15">
      <c r="A1612" s="44">
        <v>16640</v>
      </c>
      <c r="B1612" s="41" t="s">
        <v>1873</v>
      </c>
    </row>
    <row r="1613" spans="1:2" ht="15">
      <c r="A1613" s="45">
        <v>16641</v>
      </c>
      <c r="B1613" s="43" t="s">
        <v>1874</v>
      </c>
    </row>
    <row r="1614" spans="1:2" ht="15">
      <c r="A1614" s="44">
        <v>16642</v>
      </c>
      <c r="B1614" s="41" t="s">
        <v>1045</v>
      </c>
    </row>
    <row r="1615" spans="1:2" ht="15">
      <c r="A1615" s="45">
        <v>26214</v>
      </c>
      <c r="B1615" s="43" t="s">
        <v>1875</v>
      </c>
    </row>
    <row r="1616" spans="1:2" ht="15">
      <c r="A1616" s="44">
        <v>26215</v>
      </c>
      <c r="B1616" s="41" t="s">
        <v>1876</v>
      </c>
    </row>
    <row r="1617" spans="1:2" ht="15">
      <c r="A1617" s="45">
        <v>26216</v>
      </c>
      <c r="B1617" s="43" t="s">
        <v>1877</v>
      </c>
    </row>
    <row r="1618" spans="1:2" ht="15">
      <c r="A1618" s="44">
        <v>26217</v>
      </c>
      <c r="B1618" s="41" t="s">
        <v>1878</v>
      </c>
    </row>
    <row r="1619" spans="1:2" ht="15">
      <c r="A1619" s="45">
        <v>26218</v>
      </c>
      <c r="B1619" s="43" t="s">
        <v>1879</v>
      </c>
    </row>
    <row r="1620" spans="1:2" ht="15">
      <c r="A1620" s="44">
        <v>26219</v>
      </c>
      <c r="B1620" s="41" t="s">
        <v>1880</v>
      </c>
    </row>
    <row r="1621" spans="1:2" ht="15">
      <c r="A1621" s="45">
        <v>26221</v>
      </c>
      <c r="B1621" s="43" t="s">
        <v>1881</v>
      </c>
    </row>
    <row r="1622" spans="1:2" ht="15">
      <c r="A1622" s="44">
        <v>26222</v>
      </c>
      <c r="B1622" s="41" t="s">
        <v>1882</v>
      </c>
    </row>
    <row r="1623" spans="1:2" ht="15">
      <c r="A1623" s="45">
        <v>26223</v>
      </c>
      <c r="B1623" s="43" t="s">
        <v>1883</v>
      </c>
    </row>
    <row r="1624" spans="1:2" ht="15">
      <c r="A1624" s="44">
        <v>26224</v>
      </c>
      <c r="B1624" s="41" t="s">
        <v>1884</v>
      </c>
    </row>
    <row r="1625" spans="1:2" ht="15">
      <c r="A1625" s="45">
        <v>26225</v>
      </c>
      <c r="B1625" s="43" t="s">
        <v>1885</v>
      </c>
    </row>
    <row r="1626" spans="1:2" ht="15">
      <c r="A1626" s="44">
        <v>26226</v>
      </c>
      <c r="B1626" s="41" t="s">
        <v>1886</v>
      </c>
    </row>
    <row r="1627" spans="1:2" ht="15">
      <c r="A1627" s="45">
        <v>26227</v>
      </c>
      <c r="B1627" s="43" t="s">
        <v>1887</v>
      </c>
    </row>
    <row r="1628" spans="1:2" ht="15">
      <c r="A1628" s="44">
        <v>26228</v>
      </c>
      <c r="B1628" s="41" t="s">
        <v>1888</v>
      </c>
    </row>
    <row r="1629" spans="1:2" ht="15">
      <c r="A1629" s="45">
        <v>26229</v>
      </c>
      <c r="B1629" s="43" t="s">
        <v>1889</v>
      </c>
    </row>
    <row r="1630" spans="1:2" ht="15">
      <c r="A1630" s="44">
        <v>26230</v>
      </c>
      <c r="B1630" s="41" t="s">
        <v>1890</v>
      </c>
    </row>
    <row r="1631" spans="1:2" ht="15">
      <c r="A1631" s="45">
        <v>26231</v>
      </c>
      <c r="B1631" s="43" t="s">
        <v>1891</v>
      </c>
    </row>
    <row r="1632" spans="1:2" ht="15">
      <c r="A1632" s="44">
        <v>26232</v>
      </c>
      <c r="B1632" s="41" t="s">
        <v>1892</v>
      </c>
    </row>
    <row r="1633" spans="1:2" ht="15">
      <c r="A1633" s="45">
        <v>26234</v>
      </c>
      <c r="B1633" s="43" t="s">
        <v>1893</v>
      </c>
    </row>
    <row r="1634" spans="1:2" ht="15">
      <c r="A1634" s="44">
        <v>26235</v>
      </c>
      <c r="B1634" s="41" t="s">
        <v>1894</v>
      </c>
    </row>
    <row r="1635" spans="1:2" ht="15">
      <c r="A1635" s="45">
        <v>26236</v>
      </c>
      <c r="B1635" s="43" t="s">
        <v>1137</v>
      </c>
    </row>
    <row r="1636" spans="1:2" ht="15">
      <c r="A1636" s="44">
        <v>26237</v>
      </c>
      <c r="B1636" s="41" t="s">
        <v>511</v>
      </c>
    </row>
    <row r="1637" spans="1:2" ht="15">
      <c r="A1637" s="45">
        <v>26238</v>
      </c>
      <c r="B1637" s="43" t="s">
        <v>1045</v>
      </c>
    </row>
    <row r="1638" spans="1:2" ht="15">
      <c r="A1638" s="44">
        <v>26239</v>
      </c>
      <c r="B1638" s="41" t="s">
        <v>486</v>
      </c>
    </row>
    <row r="1639" spans="1:2" ht="15">
      <c r="A1639" s="45">
        <v>26240</v>
      </c>
      <c r="B1639" s="43" t="s">
        <v>1895</v>
      </c>
    </row>
    <row r="1640" spans="1:2" ht="15">
      <c r="A1640" s="44">
        <v>26241</v>
      </c>
      <c r="B1640" s="41" t="s">
        <v>1896</v>
      </c>
    </row>
    <row r="1641" spans="1:2" ht="15">
      <c r="A1641" s="45">
        <v>25410</v>
      </c>
      <c r="B1641" s="43" t="s">
        <v>1897</v>
      </c>
    </row>
    <row r="1642" spans="1:2" ht="15">
      <c r="A1642" s="44">
        <v>11117</v>
      </c>
      <c r="B1642" s="41" t="s">
        <v>1627</v>
      </c>
    </row>
    <row r="1643" spans="1:2" ht="15">
      <c r="A1643" s="45">
        <v>11118</v>
      </c>
      <c r="B1643" s="43" t="s">
        <v>1898</v>
      </c>
    </row>
    <row r="1644" spans="1:2" ht="15">
      <c r="A1644" s="44">
        <v>11217</v>
      </c>
      <c r="B1644" s="41" t="s">
        <v>1899</v>
      </c>
    </row>
    <row r="1645" spans="1:2" ht="15">
      <c r="A1645" s="45">
        <v>11221</v>
      </c>
      <c r="B1645" s="43" t="s">
        <v>1900</v>
      </c>
    </row>
    <row r="1646" spans="1:2" ht="15">
      <c r="A1646" s="44">
        <v>11305</v>
      </c>
      <c r="B1646" s="41" t="s">
        <v>1901</v>
      </c>
    </row>
    <row r="1647" spans="1:2" ht="15">
      <c r="A1647" s="45">
        <v>11306</v>
      </c>
      <c r="B1647" s="43" t="s">
        <v>1902</v>
      </c>
    </row>
    <row r="1648" spans="1:2" ht="15">
      <c r="A1648" s="40" t="s">
        <v>1903</v>
      </c>
      <c r="B1648" s="41" t="s">
        <v>360</v>
      </c>
    </row>
    <row r="1649" spans="1:2" ht="15">
      <c r="A1649" s="45">
        <v>11407</v>
      </c>
      <c r="B1649" s="43" t="s">
        <v>1904</v>
      </c>
    </row>
    <row r="1650" spans="1:2" ht="15">
      <c r="A1650" s="44">
        <v>11414</v>
      </c>
      <c r="B1650" s="41" t="s">
        <v>1905</v>
      </c>
    </row>
    <row r="1651" spans="1:2" ht="15">
      <c r="A1651" s="45">
        <v>11417</v>
      </c>
      <c r="B1651" s="43" t="s">
        <v>1906</v>
      </c>
    </row>
    <row r="1652" spans="1:2" ht="15">
      <c r="A1652" s="44">
        <v>11418</v>
      </c>
      <c r="B1652" s="41" t="s">
        <v>1907</v>
      </c>
    </row>
    <row r="1653" spans="1:2" ht="15">
      <c r="A1653" s="45">
        <v>11419</v>
      </c>
      <c r="B1653" s="43" t="s">
        <v>1908</v>
      </c>
    </row>
    <row r="1654" spans="1:2" ht="15">
      <c r="A1654" s="44">
        <v>11421</v>
      </c>
      <c r="B1654" s="41" t="s">
        <v>1909</v>
      </c>
    </row>
    <row r="1655" spans="1:2" ht="15">
      <c r="A1655" s="45">
        <v>11423</v>
      </c>
      <c r="B1655" s="43" t="s">
        <v>1910</v>
      </c>
    </row>
    <row r="1656" spans="1:2" ht="15">
      <c r="A1656" s="44">
        <v>11432</v>
      </c>
      <c r="B1656" s="41" t="s">
        <v>1911</v>
      </c>
    </row>
    <row r="1657" spans="1:2" ht="15">
      <c r="A1657" s="45">
        <v>11433</v>
      </c>
      <c r="B1657" s="43" t="s">
        <v>1912</v>
      </c>
    </row>
    <row r="1658" spans="1:2" ht="15">
      <c r="A1658" s="44">
        <v>11441</v>
      </c>
      <c r="B1658" s="41" t="s">
        <v>1913</v>
      </c>
    </row>
    <row r="1659" spans="1:2" ht="15">
      <c r="A1659" s="45">
        <v>12321</v>
      </c>
      <c r="B1659" s="43" t="s">
        <v>1914</v>
      </c>
    </row>
    <row r="1660" spans="1:2" ht="15">
      <c r="A1660" s="44">
        <v>12322</v>
      </c>
      <c r="B1660" s="41" t="s">
        <v>1915</v>
      </c>
    </row>
    <row r="1661" spans="1:2" ht="15">
      <c r="A1661" s="45">
        <v>12323</v>
      </c>
      <c r="B1661" s="43" t="s">
        <v>1916</v>
      </c>
    </row>
    <row r="1662" spans="1:2" ht="15">
      <c r="A1662" s="44">
        <v>12328</v>
      </c>
      <c r="B1662" s="41" t="s">
        <v>755</v>
      </c>
    </row>
    <row r="1663" spans="1:2" ht="15">
      <c r="A1663" s="42" t="s">
        <v>1917</v>
      </c>
      <c r="B1663" s="43" t="s">
        <v>441</v>
      </c>
    </row>
    <row r="1664" spans="1:2" ht="15">
      <c r="A1664" s="40" t="s">
        <v>1918</v>
      </c>
      <c r="B1664" s="41" t="s">
        <v>428</v>
      </c>
    </row>
    <row r="1665" spans="1:2" ht="15">
      <c r="A1665" s="42" t="s">
        <v>1919</v>
      </c>
      <c r="B1665" s="43" t="s">
        <v>2217</v>
      </c>
    </row>
    <row r="1666" spans="1:2" ht="15">
      <c r="A1666" s="40" t="s">
        <v>1920</v>
      </c>
      <c r="B1666" s="41" t="s">
        <v>1137</v>
      </c>
    </row>
    <row r="1667" spans="1:2" ht="15">
      <c r="A1667" s="42" t="s">
        <v>1921</v>
      </c>
      <c r="B1667" s="43" t="s">
        <v>1922</v>
      </c>
    </row>
    <row r="1668" spans="1:2" ht="15">
      <c r="A1668" s="44">
        <v>13157</v>
      </c>
      <c r="B1668" s="41" t="s">
        <v>486</v>
      </c>
    </row>
    <row r="1669" spans="1:2" ht="15">
      <c r="A1669" s="45">
        <v>13158</v>
      </c>
      <c r="B1669" s="43" t="s">
        <v>1923</v>
      </c>
    </row>
    <row r="1670" spans="1:2" ht="15">
      <c r="A1670" s="44">
        <v>13159</v>
      </c>
      <c r="B1670" s="41" t="s">
        <v>1924</v>
      </c>
    </row>
    <row r="1671" spans="1:2" ht="15">
      <c r="A1671" s="45">
        <v>13160</v>
      </c>
      <c r="B1671" s="43" t="s">
        <v>1925</v>
      </c>
    </row>
    <row r="1672" spans="1:2" ht="15">
      <c r="A1672" s="44">
        <v>13164</v>
      </c>
      <c r="B1672" s="41" t="s">
        <v>1926</v>
      </c>
    </row>
    <row r="1673" spans="1:2" ht="15">
      <c r="A1673" s="42" t="s">
        <v>1927</v>
      </c>
      <c r="B1673" s="43" t="s">
        <v>212</v>
      </c>
    </row>
    <row r="1674" spans="1:2" ht="15">
      <c r="A1674" s="40" t="s">
        <v>1928</v>
      </c>
      <c r="B1674" s="41" t="s">
        <v>1929</v>
      </c>
    </row>
    <row r="1675" spans="1:2" ht="15">
      <c r="A1675" s="45">
        <v>13184</v>
      </c>
      <c r="B1675" s="43" t="s">
        <v>1930</v>
      </c>
    </row>
    <row r="1676" spans="1:2" ht="15">
      <c r="A1676" s="44">
        <v>13241</v>
      </c>
      <c r="B1676" s="41" t="s">
        <v>1931</v>
      </c>
    </row>
    <row r="1677" spans="1:2" ht="15">
      <c r="A1677" s="45">
        <v>13242</v>
      </c>
      <c r="B1677" s="43" t="s">
        <v>1932</v>
      </c>
    </row>
    <row r="1678" spans="1:2" ht="15">
      <c r="A1678" s="40" t="s">
        <v>1933</v>
      </c>
      <c r="B1678" s="41" t="s">
        <v>431</v>
      </c>
    </row>
    <row r="1679" spans="1:2" ht="15">
      <c r="A1679" s="42" t="s">
        <v>1934</v>
      </c>
      <c r="B1679" s="43" t="s">
        <v>1935</v>
      </c>
    </row>
    <row r="1680" spans="1:2" ht="15">
      <c r="A1680" s="40" t="s">
        <v>1936</v>
      </c>
      <c r="B1680" s="41" t="s">
        <v>508</v>
      </c>
    </row>
    <row r="1681" spans="1:2" ht="15">
      <c r="A1681" s="42" t="s">
        <v>1937</v>
      </c>
      <c r="B1681" s="43" t="s">
        <v>1938</v>
      </c>
    </row>
    <row r="1682" spans="1:2" ht="15">
      <c r="A1682" s="40" t="s">
        <v>1939</v>
      </c>
      <c r="B1682" s="41" t="s">
        <v>1940</v>
      </c>
    </row>
    <row r="1683" spans="1:2" ht="15">
      <c r="A1683" s="42" t="s">
        <v>1941</v>
      </c>
      <c r="B1683" s="43" t="s">
        <v>500</v>
      </c>
    </row>
    <row r="1684" spans="1:2" ht="15">
      <c r="A1684" s="40" t="s">
        <v>1942</v>
      </c>
      <c r="B1684" s="41" t="s">
        <v>501</v>
      </c>
    </row>
    <row r="1685" spans="1:2" ht="15">
      <c r="A1685" s="42" t="s">
        <v>1943</v>
      </c>
      <c r="B1685" s="43" t="s">
        <v>1944</v>
      </c>
    </row>
    <row r="1686" spans="1:2" ht="15">
      <c r="A1686" s="40" t="s">
        <v>1945</v>
      </c>
      <c r="B1686" s="41" t="s">
        <v>502</v>
      </c>
    </row>
    <row r="1687" spans="1:2" ht="15">
      <c r="A1687" s="42" t="s">
        <v>1946</v>
      </c>
      <c r="B1687" s="43" t="s">
        <v>1947</v>
      </c>
    </row>
    <row r="1688" spans="1:2" ht="15">
      <c r="A1688" s="40" t="s">
        <v>1948</v>
      </c>
      <c r="B1688" s="41" t="s">
        <v>1949</v>
      </c>
    </row>
    <row r="1689" spans="1:2" ht="15">
      <c r="A1689" s="42" t="s">
        <v>1950</v>
      </c>
      <c r="B1689" s="43" t="s">
        <v>511</v>
      </c>
    </row>
    <row r="1690" spans="1:2" ht="15">
      <c r="A1690" s="40" t="s">
        <v>1951</v>
      </c>
      <c r="B1690" s="41" t="s">
        <v>1045</v>
      </c>
    </row>
    <row r="1691" spans="1:2" ht="15">
      <c r="A1691" s="42" t="s">
        <v>1952</v>
      </c>
      <c r="B1691" s="43" t="s">
        <v>486</v>
      </c>
    </row>
    <row r="1692" spans="1:2" ht="15">
      <c r="A1692" s="40" t="s">
        <v>1953</v>
      </c>
      <c r="B1692" s="41" t="s">
        <v>481</v>
      </c>
    </row>
    <row r="1693" spans="1:2" ht="15">
      <c r="A1693" s="42" t="s">
        <v>1954</v>
      </c>
      <c r="B1693" s="43" t="s">
        <v>1249</v>
      </c>
    </row>
    <row r="1694" spans="1:2" ht="15">
      <c r="A1694" s="44">
        <v>13342</v>
      </c>
      <c r="B1694" s="41" t="s">
        <v>1955</v>
      </c>
    </row>
    <row r="1695" spans="1:2" ht="15">
      <c r="A1695" s="45">
        <v>13343</v>
      </c>
      <c r="B1695" s="43" t="s">
        <v>1956</v>
      </c>
    </row>
    <row r="1696" spans="1:2" ht="15">
      <c r="A1696" s="44">
        <v>13344</v>
      </c>
      <c r="B1696" s="41" t="s">
        <v>1957</v>
      </c>
    </row>
    <row r="1697" spans="1:2" ht="15">
      <c r="A1697" s="42" t="s">
        <v>1958</v>
      </c>
      <c r="B1697" s="43" t="s">
        <v>429</v>
      </c>
    </row>
    <row r="1698" spans="1:2" ht="15">
      <c r="A1698" s="40" t="s">
        <v>1959</v>
      </c>
      <c r="B1698" s="41" t="s">
        <v>503</v>
      </c>
    </row>
    <row r="1699" spans="1:2" ht="15">
      <c r="A1699" s="42" t="s">
        <v>1960</v>
      </c>
      <c r="B1699" s="43" t="s">
        <v>492</v>
      </c>
    </row>
    <row r="1700" spans="1:2" ht="15">
      <c r="A1700" s="40" t="s">
        <v>1961</v>
      </c>
      <c r="B1700" s="41" t="s">
        <v>1962</v>
      </c>
    </row>
    <row r="1701" spans="1:2" ht="15">
      <c r="A1701" s="45">
        <v>13358</v>
      </c>
      <c r="B1701" s="43" t="s">
        <v>1501</v>
      </c>
    </row>
    <row r="1702" spans="1:2" ht="15">
      <c r="A1702" s="44">
        <v>13474</v>
      </c>
      <c r="B1702" s="41" t="s">
        <v>434</v>
      </c>
    </row>
    <row r="1703" spans="1:2" ht="15">
      <c r="A1703" s="45">
        <v>13483</v>
      </c>
      <c r="B1703" s="43" t="s">
        <v>1963</v>
      </c>
    </row>
    <row r="1704" spans="1:2" ht="15">
      <c r="A1704" s="44">
        <v>13485</v>
      </c>
      <c r="B1704" s="41" t="s">
        <v>1964</v>
      </c>
    </row>
    <row r="1705" spans="1:2" ht="15">
      <c r="A1705" s="45">
        <v>13487</v>
      </c>
      <c r="B1705" s="43" t="s">
        <v>1965</v>
      </c>
    </row>
    <row r="1706" spans="1:2" ht="15">
      <c r="A1706" s="44">
        <v>13488</v>
      </c>
      <c r="B1706" s="41" t="s">
        <v>1966</v>
      </c>
    </row>
    <row r="1707" spans="1:2" ht="15">
      <c r="A1707" s="45">
        <v>13490</v>
      </c>
      <c r="B1707" s="43" t="s">
        <v>1472</v>
      </c>
    </row>
    <row r="1708" spans="1:2" ht="15">
      <c r="A1708" s="44">
        <v>13491</v>
      </c>
      <c r="B1708" s="41" t="s">
        <v>1457</v>
      </c>
    </row>
    <row r="1709" spans="1:2" ht="15">
      <c r="A1709" s="45">
        <v>13492</v>
      </c>
      <c r="B1709" s="43" t="s">
        <v>1967</v>
      </c>
    </row>
    <row r="1710" spans="1:2" ht="15">
      <c r="A1710" s="44">
        <v>13493</v>
      </c>
      <c r="B1710" s="41" t="s">
        <v>1968</v>
      </c>
    </row>
    <row r="1711" spans="1:2" ht="15">
      <c r="A1711" s="45">
        <v>13494</v>
      </c>
      <c r="B1711" s="43" t="s">
        <v>1969</v>
      </c>
    </row>
    <row r="1712" spans="1:2" ht="15">
      <c r="A1712" s="44">
        <v>13495</v>
      </c>
      <c r="B1712" s="41" t="s">
        <v>1045</v>
      </c>
    </row>
    <row r="1713" spans="1:2" ht="15">
      <c r="A1713" s="45">
        <v>13496</v>
      </c>
      <c r="B1713" s="43" t="s">
        <v>486</v>
      </c>
    </row>
    <row r="1714" spans="1:2" ht="15">
      <c r="A1714" s="44">
        <v>13497</v>
      </c>
      <c r="B1714" s="41" t="s">
        <v>1970</v>
      </c>
    </row>
    <row r="1715" spans="1:2" ht="15">
      <c r="A1715" s="42" t="s">
        <v>1971</v>
      </c>
      <c r="B1715" s="43" t="s">
        <v>1972</v>
      </c>
    </row>
    <row r="1716" spans="1:2" ht="15">
      <c r="A1716" s="44">
        <v>15125</v>
      </c>
      <c r="B1716" s="41" t="s">
        <v>1973</v>
      </c>
    </row>
    <row r="1717" spans="1:2" ht="15">
      <c r="A1717" s="45">
        <v>15209</v>
      </c>
      <c r="B1717" s="43" t="s">
        <v>1974</v>
      </c>
    </row>
    <row r="1718" spans="1:2" ht="15">
      <c r="A1718" s="44">
        <v>15221</v>
      </c>
      <c r="B1718" s="41" t="s">
        <v>1975</v>
      </c>
    </row>
    <row r="1719" spans="1:2" ht="15">
      <c r="A1719" s="45">
        <v>15222</v>
      </c>
      <c r="B1719" s="43" t="s">
        <v>1976</v>
      </c>
    </row>
    <row r="1720" spans="1:2" ht="15">
      <c r="A1720" s="44">
        <v>15223</v>
      </c>
      <c r="B1720" s="41" t="s">
        <v>1137</v>
      </c>
    </row>
    <row r="1721" spans="1:2" ht="15">
      <c r="A1721" s="45">
        <v>15224</v>
      </c>
      <c r="B1721" s="43" t="s">
        <v>1045</v>
      </c>
    </row>
    <row r="1722" spans="1:2" ht="15">
      <c r="A1722" s="40" t="s">
        <v>1977</v>
      </c>
      <c r="B1722" s="41" t="s">
        <v>137</v>
      </c>
    </row>
    <row r="1723" spans="1:2" ht="15">
      <c r="A1723" s="42" t="s">
        <v>1978</v>
      </c>
      <c r="B1723" s="43" t="s">
        <v>554</v>
      </c>
    </row>
    <row r="1724" spans="1:2" ht="15">
      <c r="A1724" s="40" t="s">
        <v>1979</v>
      </c>
      <c r="B1724" s="41" t="s">
        <v>1659</v>
      </c>
    </row>
    <row r="1725" spans="1:2" ht="15">
      <c r="A1725" s="42" t="s">
        <v>1980</v>
      </c>
      <c r="B1725" s="43" t="s">
        <v>1506</v>
      </c>
    </row>
    <row r="1726" spans="1:2" ht="15">
      <c r="A1726" s="40" t="s">
        <v>1981</v>
      </c>
      <c r="B1726" s="41" t="s">
        <v>1665</v>
      </c>
    </row>
    <row r="1727" spans="1:2" ht="15">
      <c r="A1727" s="42" t="s">
        <v>1982</v>
      </c>
      <c r="B1727" s="43" t="s">
        <v>1382</v>
      </c>
    </row>
    <row r="1728" spans="1:2" ht="15">
      <c r="A1728" s="44">
        <v>15917</v>
      </c>
      <c r="B1728" s="41" t="s">
        <v>1045</v>
      </c>
    </row>
    <row r="1729" spans="1:2" ht="15">
      <c r="A1729" s="45">
        <v>16126</v>
      </c>
      <c r="B1729" s="43" t="s">
        <v>1983</v>
      </c>
    </row>
    <row r="1730" spans="1:2" ht="15">
      <c r="A1730" s="44">
        <v>16127</v>
      </c>
      <c r="B1730" s="41" t="s">
        <v>1984</v>
      </c>
    </row>
    <row r="1731" spans="1:2" ht="15">
      <c r="A1731" s="45">
        <v>16128</v>
      </c>
      <c r="B1731" s="43" t="s">
        <v>1985</v>
      </c>
    </row>
    <row r="1732" spans="1:2" ht="15">
      <c r="A1732" s="44">
        <v>16129</v>
      </c>
      <c r="B1732" s="41" t="s">
        <v>1986</v>
      </c>
    </row>
    <row r="1733" spans="1:2" ht="15">
      <c r="A1733" s="42" t="s">
        <v>1987</v>
      </c>
      <c r="B1733" s="43" t="s">
        <v>1133</v>
      </c>
    </row>
    <row r="1734" spans="1:2" ht="15">
      <c r="A1734" s="44">
        <v>16230</v>
      </c>
      <c r="B1734" s="41" t="s">
        <v>1988</v>
      </c>
    </row>
    <row r="1735" spans="1:2" ht="15">
      <c r="A1735" s="45">
        <v>16231</v>
      </c>
      <c r="B1735" s="43" t="s">
        <v>1989</v>
      </c>
    </row>
    <row r="1736" spans="1:2" ht="15">
      <c r="A1736" s="44">
        <v>16232</v>
      </c>
      <c r="B1736" s="41" t="s">
        <v>1990</v>
      </c>
    </row>
    <row r="1737" spans="1:2" ht="15">
      <c r="A1737" s="45">
        <v>16233</v>
      </c>
      <c r="B1737" s="43" t="s">
        <v>1991</v>
      </c>
    </row>
    <row r="1738" spans="1:2" ht="15">
      <c r="A1738" s="44">
        <v>16444</v>
      </c>
      <c r="B1738" s="41" t="s">
        <v>1992</v>
      </c>
    </row>
    <row r="1739" spans="1:2" ht="15">
      <c r="A1739" s="45">
        <v>16445</v>
      </c>
      <c r="B1739" s="43" t="s">
        <v>1993</v>
      </c>
    </row>
    <row r="1740" spans="1:2" ht="15">
      <c r="A1740" s="44">
        <v>16446</v>
      </c>
      <c r="B1740" s="41" t="s">
        <v>1994</v>
      </c>
    </row>
    <row r="1741" spans="1:2" ht="15">
      <c r="A1741" s="45">
        <v>16521</v>
      </c>
      <c r="B1741" s="43" t="s">
        <v>1995</v>
      </c>
    </row>
    <row r="1742" spans="1:2" ht="15">
      <c r="A1742" s="44">
        <v>16522</v>
      </c>
      <c r="B1742" s="41" t="s">
        <v>1996</v>
      </c>
    </row>
    <row r="1743" spans="1:2" ht="15">
      <c r="A1743" s="42" t="s">
        <v>1997</v>
      </c>
      <c r="B1743" s="43" t="s">
        <v>121</v>
      </c>
    </row>
    <row r="1744" spans="1:2" ht="15">
      <c r="A1744" s="40" t="s">
        <v>1998</v>
      </c>
      <c r="B1744" s="41" t="s">
        <v>1999</v>
      </c>
    </row>
    <row r="1745" spans="1:2" ht="15">
      <c r="A1745" s="42" t="s">
        <v>2000</v>
      </c>
      <c r="B1745" s="43" t="s">
        <v>123</v>
      </c>
    </row>
    <row r="1746" spans="1:2" ht="15">
      <c r="A1746" s="40" t="s">
        <v>2001</v>
      </c>
      <c r="B1746" s="41" t="s">
        <v>1088</v>
      </c>
    </row>
    <row r="1747" spans="1:2" ht="15">
      <c r="A1747" s="42" t="s">
        <v>2002</v>
      </c>
      <c r="B1747" s="43" t="s">
        <v>128</v>
      </c>
    </row>
    <row r="1748" spans="1:2" ht="15">
      <c r="A1748" s="40" t="s">
        <v>2003</v>
      </c>
      <c r="B1748" s="41" t="s">
        <v>2004</v>
      </c>
    </row>
    <row r="1749" spans="1:2" ht="15">
      <c r="A1749" s="45">
        <v>17224</v>
      </c>
      <c r="B1749" s="43" t="s">
        <v>1277</v>
      </c>
    </row>
    <row r="1750" spans="1:2" ht="15">
      <c r="A1750" s="44">
        <v>17225</v>
      </c>
      <c r="B1750" s="41" t="s">
        <v>1278</v>
      </c>
    </row>
    <row r="1751" spans="1:2" ht="15">
      <c r="A1751" s="45">
        <v>17226</v>
      </c>
      <c r="B1751" s="43" t="s">
        <v>1279</v>
      </c>
    </row>
    <row r="1752" spans="1:2" ht="15">
      <c r="A1752" s="40" t="s">
        <v>2005</v>
      </c>
      <c r="B1752" s="41" t="s">
        <v>2006</v>
      </c>
    </row>
    <row r="1753" spans="1:2" ht="15">
      <c r="A1753" s="42" t="s">
        <v>2007</v>
      </c>
      <c r="B1753" s="43" t="s">
        <v>125</v>
      </c>
    </row>
    <row r="1754" spans="1:2" ht="15">
      <c r="A1754" s="40" t="s">
        <v>2008</v>
      </c>
      <c r="B1754" s="41" t="s">
        <v>2009</v>
      </c>
    </row>
    <row r="1755" spans="1:2" ht="15">
      <c r="A1755" s="42" t="s">
        <v>2010</v>
      </c>
      <c r="B1755" s="43" t="s">
        <v>1697</v>
      </c>
    </row>
    <row r="1756" spans="1:2" ht="15">
      <c r="A1756" s="44">
        <v>17331</v>
      </c>
      <c r="B1756" s="41" t="s">
        <v>120</v>
      </c>
    </row>
    <row r="1757" spans="1:2" ht="15">
      <c r="A1757" s="42" t="s">
        <v>2011</v>
      </c>
      <c r="B1757" s="43" t="s">
        <v>2012</v>
      </c>
    </row>
    <row r="1758" spans="1:2" ht="15">
      <c r="A1758" s="40" t="s">
        <v>2013</v>
      </c>
      <c r="B1758" s="41" t="s">
        <v>2014</v>
      </c>
    </row>
    <row r="1759" spans="1:2" ht="15">
      <c r="A1759" s="42" t="s">
        <v>2015</v>
      </c>
      <c r="B1759" s="43" t="s">
        <v>2016</v>
      </c>
    </row>
    <row r="1760" spans="1:2" ht="15">
      <c r="A1760" s="40" t="s">
        <v>2017</v>
      </c>
      <c r="B1760" s="41" t="s">
        <v>1277</v>
      </c>
    </row>
    <row r="1761" spans="1:2" ht="15">
      <c r="A1761" s="42" t="s">
        <v>2018</v>
      </c>
      <c r="B1761" s="43" t="s">
        <v>2019</v>
      </c>
    </row>
    <row r="1762" spans="1:2" ht="15">
      <c r="A1762" s="40" t="s">
        <v>2020</v>
      </c>
      <c r="B1762" s="41" t="s">
        <v>2021</v>
      </c>
    </row>
    <row r="1763" spans="1:2" ht="15">
      <c r="A1763" s="42" t="s">
        <v>2022</v>
      </c>
      <c r="B1763" s="43" t="s">
        <v>1506</v>
      </c>
    </row>
    <row r="1764" spans="1:2" ht="15">
      <c r="A1764" s="40" t="s">
        <v>2023</v>
      </c>
      <c r="B1764" s="41" t="s">
        <v>2024</v>
      </c>
    </row>
    <row r="1765" spans="1:2" ht="15">
      <c r="A1765" s="42" t="s">
        <v>2025</v>
      </c>
      <c r="B1765" s="43" t="s">
        <v>2026</v>
      </c>
    </row>
    <row r="1766" spans="1:2" ht="15">
      <c r="A1766" s="40" t="s">
        <v>2027</v>
      </c>
      <c r="B1766" s="41" t="s">
        <v>2028</v>
      </c>
    </row>
    <row r="1767" spans="1:2" ht="15">
      <c r="A1767" s="42" t="s">
        <v>2029</v>
      </c>
      <c r="B1767" s="43" t="s">
        <v>1045</v>
      </c>
    </row>
    <row r="1768" spans="1:2" ht="15">
      <c r="A1768" s="40" t="s">
        <v>2030</v>
      </c>
      <c r="B1768" s="41" t="s">
        <v>129</v>
      </c>
    </row>
    <row r="1769" spans="1:2" ht="15">
      <c r="A1769" s="42" t="s">
        <v>2031</v>
      </c>
      <c r="B1769" s="43" t="s">
        <v>124</v>
      </c>
    </row>
    <row r="1770" spans="1:2" ht="15">
      <c r="A1770" s="40" t="s">
        <v>2032</v>
      </c>
      <c r="B1770" s="41" t="s">
        <v>173</v>
      </c>
    </row>
    <row r="1771" spans="1:2" ht="15">
      <c r="A1771" s="42" t="s">
        <v>2033</v>
      </c>
      <c r="B1771" s="43" t="s">
        <v>163</v>
      </c>
    </row>
    <row r="1772" spans="1:2" ht="15">
      <c r="A1772" s="40" t="s">
        <v>2034</v>
      </c>
      <c r="B1772" s="41" t="s">
        <v>2035</v>
      </c>
    </row>
    <row r="1773" spans="1:2" ht="15">
      <c r="A1773" s="42" t="s">
        <v>2036</v>
      </c>
      <c r="B1773" s="43" t="s">
        <v>1045</v>
      </c>
    </row>
    <row r="1774" spans="1:2" ht="15">
      <c r="A1774" s="40" t="s">
        <v>2037</v>
      </c>
      <c r="B1774" s="41" t="s">
        <v>486</v>
      </c>
    </row>
    <row r="1775" spans="1:2" ht="15">
      <c r="A1775" s="42" t="s">
        <v>2038</v>
      </c>
      <c r="B1775" s="43" t="s">
        <v>2039</v>
      </c>
    </row>
    <row r="1776" spans="1:2" ht="15">
      <c r="A1776" s="44">
        <v>22104</v>
      </c>
      <c r="B1776" s="41" t="s">
        <v>2040</v>
      </c>
    </row>
    <row r="1777" spans="1:2" ht="15">
      <c r="A1777" s="45">
        <v>22114</v>
      </c>
      <c r="B1777" s="43" t="s">
        <v>2041</v>
      </c>
    </row>
    <row r="1778" spans="1:2" ht="15">
      <c r="A1778" s="44">
        <v>22117</v>
      </c>
      <c r="B1778" s="41" t="s">
        <v>2042</v>
      </c>
    </row>
    <row r="1779" spans="1:2" ht="15">
      <c r="A1779" s="45">
        <v>22118</v>
      </c>
      <c r="B1779" s="43" t="s">
        <v>2043</v>
      </c>
    </row>
    <row r="1780" spans="1:2" ht="15">
      <c r="A1780" s="44">
        <v>22119</v>
      </c>
      <c r="B1780" s="41" t="s">
        <v>2044</v>
      </c>
    </row>
    <row r="1781" spans="1:2" ht="15">
      <c r="A1781" s="45">
        <v>22120</v>
      </c>
      <c r="B1781" s="43" t="s">
        <v>2045</v>
      </c>
    </row>
    <row r="1782" spans="1:2" ht="15">
      <c r="A1782" s="44">
        <v>22121</v>
      </c>
      <c r="B1782" s="41" t="s">
        <v>2046</v>
      </c>
    </row>
    <row r="1783" spans="1:2" ht="15">
      <c r="A1783" s="45">
        <v>22124</v>
      </c>
      <c r="B1783" s="43" t="s">
        <v>511</v>
      </c>
    </row>
    <row r="1784" spans="1:2" ht="15">
      <c r="A1784" s="44">
        <v>22125</v>
      </c>
      <c r="B1784" s="41" t="s">
        <v>1045</v>
      </c>
    </row>
    <row r="1785" spans="1:2" ht="15">
      <c r="A1785" s="45">
        <v>22126</v>
      </c>
      <c r="B1785" s="43" t="s">
        <v>486</v>
      </c>
    </row>
    <row r="1786" spans="1:2" ht="15">
      <c r="A1786" s="44">
        <v>22127</v>
      </c>
      <c r="B1786" s="41" t="s">
        <v>2047</v>
      </c>
    </row>
    <row r="1787" spans="1:2" ht="15">
      <c r="A1787" s="45">
        <v>22128</v>
      </c>
      <c r="B1787" s="43" t="s">
        <v>2048</v>
      </c>
    </row>
    <row r="1788" spans="1:2" ht="15">
      <c r="A1788" s="44">
        <v>22129</v>
      </c>
      <c r="B1788" s="41" t="s">
        <v>2049</v>
      </c>
    </row>
    <row r="1789" spans="1:2" ht="15">
      <c r="A1789" s="45">
        <v>22206</v>
      </c>
      <c r="B1789" s="43" t="s">
        <v>2050</v>
      </c>
    </row>
    <row r="1790" spans="1:2" ht="15">
      <c r="A1790" s="44">
        <v>22207</v>
      </c>
      <c r="B1790" s="41" t="s">
        <v>2051</v>
      </c>
    </row>
    <row r="1791" spans="1:2" ht="15">
      <c r="A1791" s="45">
        <v>22210</v>
      </c>
      <c r="B1791" s="43" t="s">
        <v>2052</v>
      </c>
    </row>
    <row r="1792" spans="1:2" ht="15">
      <c r="A1792" s="44">
        <v>22211</v>
      </c>
      <c r="B1792" s="41" t="s">
        <v>2053</v>
      </c>
    </row>
    <row r="1793" spans="1:2" ht="15">
      <c r="A1793" s="45">
        <v>22212</v>
      </c>
      <c r="B1793" s="43" t="s">
        <v>2054</v>
      </c>
    </row>
    <row r="1794" spans="1:2" ht="15">
      <c r="A1794" s="44">
        <v>22214</v>
      </c>
      <c r="B1794" s="41" t="s">
        <v>2055</v>
      </c>
    </row>
    <row r="1795" spans="1:2" ht="15">
      <c r="A1795" s="45">
        <v>22215</v>
      </c>
      <c r="B1795" s="43" t="s">
        <v>2056</v>
      </c>
    </row>
    <row r="1796" spans="1:2" ht="15">
      <c r="A1796" s="44">
        <v>22216</v>
      </c>
      <c r="B1796" s="41" t="s">
        <v>2057</v>
      </c>
    </row>
    <row r="1797" spans="1:2" ht="15">
      <c r="A1797" s="45">
        <v>22217</v>
      </c>
      <c r="B1797" s="43" t="s">
        <v>2058</v>
      </c>
    </row>
    <row r="1798" spans="1:2" ht="15">
      <c r="A1798" s="44">
        <v>22219</v>
      </c>
      <c r="B1798" s="41" t="s">
        <v>2059</v>
      </c>
    </row>
    <row r="1799" spans="1:2" ht="15">
      <c r="A1799" s="45">
        <v>22220</v>
      </c>
      <c r="B1799" s="43" t="s">
        <v>511</v>
      </c>
    </row>
    <row r="1800" spans="1:2" ht="15">
      <c r="A1800" s="44">
        <v>22221</v>
      </c>
      <c r="B1800" s="41" t="s">
        <v>1045</v>
      </c>
    </row>
    <row r="1801" spans="1:2" ht="15">
      <c r="A1801" s="45">
        <v>22223</v>
      </c>
      <c r="B1801" s="43" t="s">
        <v>2060</v>
      </c>
    </row>
    <row r="1802" spans="1:2" ht="15">
      <c r="A1802" s="44">
        <v>22224</v>
      </c>
      <c r="B1802" s="41" t="s">
        <v>2061</v>
      </c>
    </row>
    <row r="1803" spans="1:2" ht="15">
      <c r="A1803" s="45">
        <v>22225</v>
      </c>
      <c r="B1803" s="43" t="s">
        <v>2062</v>
      </c>
    </row>
    <row r="1804" spans="1:2" ht="15">
      <c r="A1804" s="44">
        <v>22327</v>
      </c>
      <c r="B1804" s="41" t="s">
        <v>486</v>
      </c>
    </row>
    <row r="1805" spans="1:2" ht="15">
      <c r="A1805" s="45">
        <v>22334</v>
      </c>
      <c r="B1805" s="43" t="s">
        <v>2063</v>
      </c>
    </row>
    <row r="1806" spans="1:2" ht="15">
      <c r="A1806" s="44">
        <v>22335</v>
      </c>
      <c r="B1806" s="41" t="s">
        <v>2064</v>
      </c>
    </row>
    <row r="1807" spans="1:2" ht="15">
      <c r="A1807" s="45">
        <v>22336</v>
      </c>
      <c r="B1807" s="43" t="s">
        <v>2065</v>
      </c>
    </row>
    <row r="1808" spans="1:2" ht="15">
      <c r="A1808" s="44">
        <v>22616</v>
      </c>
      <c r="B1808" s="41" t="s">
        <v>1045</v>
      </c>
    </row>
    <row r="1809" spans="1:2" ht="15">
      <c r="A1809" s="45">
        <v>22617</v>
      </c>
      <c r="B1809" s="43" t="s">
        <v>486</v>
      </c>
    </row>
    <row r="1810" spans="1:2" ht="15">
      <c r="A1810" s="44">
        <v>22618</v>
      </c>
      <c r="B1810" s="41" t="s">
        <v>2066</v>
      </c>
    </row>
    <row r="1811" spans="1:2" ht="15">
      <c r="A1811" s="45">
        <v>22619</v>
      </c>
      <c r="B1811" s="43" t="s">
        <v>2067</v>
      </c>
    </row>
    <row r="1812" spans="1:2" ht="15">
      <c r="A1812" s="44">
        <v>22704</v>
      </c>
      <c r="B1812" s="41" t="s">
        <v>2068</v>
      </c>
    </row>
    <row r="1813" spans="1:2" ht="15">
      <c r="A1813" s="45">
        <v>22707</v>
      </c>
      <c r="B1813" s="43" t="s">
        <v>2069</v>
      </c>
    </row>
    <row r="1814" spans="1:2" ht="15">
      <c r="A1814" s="44">
        <v>22719</v>
      </c>
      <c r="B1814" s="41" t="s">
        <v>1045</v>
      </c>
    </row>
    <row r="1815" spans="1:2" ht="15">
      <c r="A1815" s="45">
        <v>22720</v>
      </c>
      <c r="B1815" s="43" t="s">
        <v>486</v>
      </c>
    </row>
    <row r="1816" spans="1:2" ht="15">
      <c r="A1816" s="44">
        <v>23125</v>
      </c>
      <c r="B1816" s="41" t="s">
        <v>2070</v>
      </c>
    </row>
    <row r="1817" spans="1:2" ht="15">
      <c r="A1817" s="45">
        <v>23138</v>
      </c>
      <c r="B1817" s="43" t="s">
        <v>2071</v>
      </c>
    </row>
    <row r="1818" spans="1:2" ht="15">
      <c r="A1818" s="44">
        <v>23233</v>
      </c>
      <c r="B1818" s="41" t="s">
        <v>2072</v>
      </c>
    </row>
    <row r="1819" spans="1:2" ht="15">
      <c r="A1819" s="45">
        <v>23237</v>
      </c>
      <c r="B1819" s="43" t="s">
        <v>2073</v>
      </c>
    </row>
    <row r="1820" spans="1:2" ht="15">
      <c r="A1820" s="44">
        <v>25252</v>
      </c>
      <c r="B1820" s="41" t="s">
        <v>2074</v>
      </c>
    </row>
    <row r="1821" spans="1:2" ht="15">
      <c r="A1821" s="45">
        <v>25306</v>
      </c>
      <c r="B1821" s="43" t="s">
        <v>2075</v>
      </c>
    </row>
    <row r="1822" spans="1:2" ht="15">
      <c r="A1822" s="44">
        <v>25307</v>
      </c>
      <c r="B1822" s="41" t="s">
        <v>1839</v>
      </c>
    </row>
    <row r="1823" spans="1:2" ht="15">
      <c r="A1823" s="45">
        <v>25308</v>
      </c>
      <c r="B1823" s="43" t="s">
        <v>2076</v>
      </c>
    </row>
    <row r="1824" spans="1:2" ht="15">
      <c r="A1824" s="44">
        <v>25309</v>
      </c>
      <c r="B1824" s="41" t="s">
        <v>2077</v>
      </c>
    </row>
    <row r="1825" spans="1:2" ht="15">
      <c r="A1825" s="45">
        <v>25310</v>
      </c>
      <c r="B1825" s="43" t="s">
        <v>2078</v>
      </c>
    </row>
    <row r="1826" spans="1:2" ht="15">
      <c r="A1826" s="44">
        <v>25311</v>
      </c>
      <c r="B1826" s="41" t="s">
        <v>2079</v>
      </c>
    </row>
    <row r="1827" spans="1:2" ht="15">
      <c r="A1827" s="45">
        <v>25312</v>
      </c>
      <c r="B1827" s="43" t="s">
        <v>2080</v>
      </c>
    </row>
    <row r="1828" spans="1:2" ht="15">
      <c r="A1828" s="44">
        <v>25313</v>
      </c>
      <c r="B1828" s="41" t="s">
        <v>2081</v>
      </c>
    </row>
    <row r="1829" spans="1:2" ht="15">
      <c r="A1829" s="45">
        <v>25315</v>
      </c>
      <c r="B1829" s="43" t="s">
        <v>2082</v>
      </c>
    </row>
    <row r="1830" spans="1:2" ht="15">
      <c r="A1830" s="44">
        <v>25316</v>
      </c>
      <c r="B1830" s="41" t="s">
        <v>2083</v>
      </c>
    </row>
    <row r="1831" spans="1:2" ht="15">
      <c r="A1831" s="45">
        <v>25317</v>
      </c>
      <c r="B1831" s="43" t="s">
        <v>2084</v>
      </c>
    </row>
    <row r="1832" spans="1:2" ht="15">
      <c r="A1832" s="44">
        <v>25318</v>
      </c>
      <c r="B1832" s="41" t="s">
        <v>2085</v>
      </c>
    </row>
    <row r="1833" spans="1:2" ht="15">
      <c r="A1833" s="45">
        <v>25319</v>
      </c>
      <c r="B1833" s="43" t="s">
        <v>2086</v>
      </c>
    </row>
    <row r="1834" spans="1:2" ht="15">
      <c r="A1834" s="44">
        <v>25322</v>
      </c>
      <c r="B1834" s="41" t="s">
        <v>2087</v>
      </c>
    </row>
    <row r="1835" spans="1:2" ht="15">
      <c r="A1835" s="45">
        <v>25323</v>
      </c>
      <c r="B1835" s="43" t="s">
        <v>2088</v>
      </c>
    </row>
    <row r="1836" spans="1:2" ht="15">
      <c r="A1836" s="40" t="s">
        <v>2089</v>
      </c>
      <c r="B1836" s="41" t="s">
        <v>2090</v>
      </c>
    </row>
    <row r="1837" spans="1:2" ht="15">
      <c r="A1837" s="42" t="s">
        <v>2091</v>
      </c>
      <c r="B1837" s="43" t="s">
        <v>2092</v>
      </c>
    </row>
    <row r="1838" spans="1:2" ht="15">
      <c r="A1838" s="44">
        <v>25448</v>
      </c>
      <c r="B1838" s="41" t="s">
        <v>2093</v>
      </c>
    </row>
    <row r="1839" spans="1:2" ht="15">
      <c r="A1839" s="45">
        <v>25452</v>
      </c>
      <c r="B1839" s="43" t="s">
        <v>2094</v>
      </c>
    </row>
    <row r="1840" spans="1:2" ht="15">
      <c r="A1840" s="44">
        <v>25454</v>
      </c>
      <c r="B1840" s="41" t="s">
        <v>2095</v>
      </c>
    </row>
    <row r="1841" spans="1:2" ht="15">
      <c r="A1841" s="45">
        <v>25602</v>
      </c>
      <c r="B1841" s="43" t="s">
        <v>511</v>
      </c>
    </row>
    <row r="1842" spans="1:2" ht="15">
      <c r="A1842" s="44">
        <v>25603</v>
      </c>
      <c r="B1842" s="41" t="s">
        <v>1045</v>
      </c>
    </row>
    <row r="1843" spans="1:2" ht="15">
      <c r="A1843" s="45">
        <v>26137</v>
      </c>
      <c r="B1843" s="43" t="s">
        <v>2096</v>
      </c>
    </row>
    <row r="1844" spans="1:2" ht="15">
      <c r="A1844" s="44">
        <v>26138</v>
      </c>
      <c r="B1844" s="41" t="s">
        <v>2097</v>
      </c>
    </row>
    <row r="1845" spans="1:2" ht="15">
      <c r="A1845" s="42" t="s">
        <v>2098</v>
      </c>
      <c r="B1845" s="43" t="s">
        <v>137</v>
      </c>
    </row>
    <row r="1846" spans="1:2" ht="15">
      <c r="A1846" s="44">
        <v>28216</v>
      </c>
      <c r="B1846" s="41" t="s">
        <v>604</v>
      </c>
    </row>
    <row r="1847" spans="1:2" ht="15">
      <c r="A1847" s="45">
        <v>28218</v>
      </c>
      <c r="B1847" s="43" t="s">
        <v>606</v>
      </c>
    </row>
    <row r="1848" spans="1:2" ht="15">
      <c r="A1848" s="44">
        <v>28220</v>
      </c>
      <c r="B1848" s="41" t="s">
        <v>598</v>
      </c>
    </row>
    <row r="1849" spans="1:2" ht="15">
      <c r="A1849" s="45">
        <v>28311</v>
      </c>
      <c r="B1849" s="43" t="s">
        <v>2099</v>
      </c>
    </row>
    <row r="1850" spans="1:2" ht="15">
      <c r="A1850" s="40" t="s">
        <v>2100</v>
      </c>
      <c r="B1850" s="41" t="s">
        <v>2101</v>
      </c>
    </row>
    <row r="1851" spans="1:2" ht="15">
      <c r="A1851" s="45">
        <v>13125</v>
      </c>
      <c r="B1851" s="43" t="s">
        <v>2102</v>
      </c>
    </row>
    <row r="1852" spans="1:2" ht="15">
      <c r="A1852" s="44">
        <v>25253</v>
      </c>
      <c r="B1852" s="41" t="s">
        <v>2103</v>
      </c>
    </row>
    <row r="1853" spans="1:2" ht="15">
      <c r="A1853" s="42" t="s">
        <v>2104</v>
      </c>
      <c r="B1853" s="43" t="s">
        <v>109</v>
      </c>
    </row>
    <row r="1854" spans="1:2" ht="15">
      <c r="A1854" s="40" t="s">
        <v>2105</v>
      </c>
      <c r="B1854" s="41" t="s">
        <v>2106</v>
      </c>
    </row>
    <row r="1855" spans="1:2" ht="15">
      <c r="A1855" s="42" t="s">
        <v>2107</v>
      </c>
      <c r="B1855" s="43" t="s">
        <v>1044</v>
      </c>
    </row>
    <row r="1856" spans="1:2" ht="15">
      <c r="A1856" s="40" t="s">
        <v>2108</v>
      </c>
      <c r="B1856" s="41" t="s">
        <v>2109</v>
      </c>
    </row>
    <row r="1857" spans="1:2" ht="15">
      <c r="A1857" s="42" t="s">
        <v>2110</v>
      </c>
      <c r="B1857" s="43" t="s">
        <v>2111</v>
      </c>
    </row>
    <row r="1858" spans="1:2" ht="15">
      <c r="A1858" s="40" t="s">
        <v>2112</v>
      </c>
      <c r="B1858" s="41" t="s">
        <v>1525</v>
      </c>
    </row>
    <row r="1859" spans="1:2" ht="15">
      <c r="A1859" s="42" t="s">
        <v>2113</v>
      </c>
      <c r="B1859" s="43" t="s">
        <v>1412</v>
      </c>
    </row>
    <row r="1860" spans="1:2" ht="15">
      <c r="A1860" s="40" t="s">
        <v>2114</v>
      </c>
      <c r="B1860" s="41" t="s">
        <v>1413</v>
      </c>
    </row>
    <row r="1861" spans="1:2" ht="15">
      <c r="A1861" s="42" t="s">
        <v>2115</v>
      </c>
      <c r="B1861" s="43" t="s">
        <v>554</v>
      </c>
    </row>
    <row r="1862" spans="1:2" ht="15">
      <c r="A1862" s="40" t="s">
        <v>2116</v>
      </c>
      <c r="B1862" s="41" t="s">
        <v>579</v>
      </c>
    </row>
    <row r="1863" spans="1:2" ht="15">
      <c r="A1863" s="42" t="s">
        <v>2117</v>
      </c>
      <c r="B1863" s="43" t="s">
        <v>1506</v>
      </c>
    </row>
    <row r="1864" spans="1:2" ht="15">
      <c r="A1864" s="40" t="s">
        <v>2118</v>
      </c>
      <c r="B1864" s="41" t="s">
        <v>525</v>
      </c>
    </row>
    <row r="1865" spans="1:2" ht="15">
      <c r="A1865" s="42" t="s">
        <v>2119</v>
      </c>
      <c r="B1865" s="43" t="s">
        <v>1218</v>
      </c>
    </row>
    <row r="1866" spans="1:2" ht="15">
      <c r="A1866" s="40" t="s">
        <v>2120</v>
      </c>
      <c r="B1866" s="41" t="s">
        <v>538</v>
      </c>
    </row>
    <row r="1867" spans="1:2" ht="15">
      <c r="A1867" s="42" t="s">
        <v>2121</v>
      </c>
      <c r="B1867" s="43" t="s">
        <v>2122</v>
      </c>
    </row>
    <row r="1868" spans="1:2" ht="15">
      <c r="A1868" s="40" t="s">
        <v>2123</v>
      </c>
      <c r="B1868" s="41" t="s">
        <v>1665</v>
      </c>
    </row>
    <row r="1869" spans="1:2" ht="15">
      <c r="A1869" s="42" t="s">
        <v>2124</v>
      </c>
      <c r="B1869" s="43" t="s">
        <v>565</v>
      </c>
    </row>
    <row r="1870" spans="1:2" ht="15">
      <c r="A1870" s="40" t="s">
        <v>2125</v>
      </c>
      <c r="B1870" s="41" t="s">
        <v>590</v>
      </c>
    </row>
    <row r="1871" spans="1:2" ht="15">
      <c r="A1871" s="42" t="s">
        <v>2126</v>
      </c>
      <c r="B1871" s="43" t="s">
        <v>564</v>
      </c>
    </row>
    <row r="1872" spans="1:2" ht="15">
      <c r="A1872" s="40" t="s">
        <v>2127</v>
      </c>
      <c r="B1872" s="41" t="s">
        <v>1181</v>
      </c>
    </row>
    <row r="1873" spans="1:2" ht="15">
      <c r="A1873" s="42" t="s">
        <v>2128</v>
      </c>
      <c r="B1873" s="43" t="s">
        <v>973</v>
      </c>
    </row>
    <row r="1874" spans="1:2" ht="15">
      <c r="A1874" s="40" t="s">
        <v>2129</v>
      </c>
      <c r="B1874" s="41" t="s">
        <v>361</v>
      </c>
    </row>
    <row r="1875" spans="1:2" ht="15">
      <c r="A1875" s="42" t="s">
        <v>2130</v>
      </c>
      <c r="B1875" s="43" t="s">
        <v>1898</v>
      </c>
    </row>
    <row r="1876" spans="1:2" ht="15">
      <c r="A1876" s="40" t="s">
        <v>2131</v>
      </c>
      <c r="B1876" s="41" t="s">
        <v>327</v>
      </c>
    </row>
    <row r="1877" spans="1:2" ht="15">
      <c r="A1877" s="42" t="s">
        <v>2132</v>
      </c>
      <c r="B1877" s="43" t="s">
        <v>346</v>
      </c>
    </row>
    <row r="1878" spans="1:2" ht="15">
      <c r="A1878" s="40" t="s">
        <v>2133</v>
      </c>
      <c r="B1878" s="41" t="s">
        <v>2134</v>
      </c>
    </row>
    <row r="1879" spans="1:2" ht="15">
      <c r="A1879" s="42" t="s">
        <v>2135</v>
      </c>
      <c r="B1879" s="43" t="s">
        <v>334</v>
      </c>
    </row>
    <row r="1880" spans="1:2" ht="15">
      <c r="A1880" s="40" t="s">
        <v>2136</v>
      </c>
      <c r="B1880" s="41" t="s">
        <v>335</v>
      </c>
    </row>
    <row r="1881" spans="1:2" ht="15">
      <c r="A1881" s="42" t="s">
        <v>2137</v>
      </c>
      <c r="B1881" s="43" t="s">
        <v>328</v>
      </c>
    </row>
    <row r="1882" spans="1:2" ht="15">
      <c r="A1882" s="40" t="s">
        <v>2138</v>
      </c>
      <c r="B1882" s="41" t="s">
        <v>329</v>
      </c>
    </row>
    <row r="1883" spans="1:2" ht="15">
      <c r="A1883" s="42" t="s">
        <v>2139</v>
      </c>
      <c r="B1883" s="43" t="s">
        <v>2140</v>
      </c>
    </row>
    <row r="1884" spans="1:2" ht="15">
      <c r="A1884" s="40" t="s">
        <v>2141</v>
      </c>
      <c r="B1884" s="41" t="s">
        <v>2142</v>
      </c>
    </row>
    <row r="1885" spans="1:2" ht="15">
      <c r="A1885" s="42" t="s">
        <v>2143</v>
      </c>
      <c r="B1885" s="43" t="s">
        <v>1414</v>
      </c>
    </row>
    <row r="1886" spans="1:2" ht="15">
      <c r="A1886" s="40" t="s">
        <v>2144</v>
      </c>
      <c r="B1886" s="41" t="s">
        <v>1151</v>
      </c>
    </row>
    <row r="1887" spans="1:2" ht="15">
      <c r="A1887" s="42" t="s">
        <v>2145</v>
      </c>
      <c r="B1887" s="43" t="s">
        <v>1618</v>
      </c>
    </row>
    <row r="1888" spans="1:2" ht="15">
      <c r="A1888" s="40" t="s">
        <v>2146</v>
      </c>
      <c r="B1888" s="41" t="s">
        <v>1900</v>
      </c>
    </row>
    <row r="1889" spans="1:2" ht="15">
      <c r="A1889" s="42" t="s">
        <v>2147</v>
      </c>
      <c r="B1889" s="43" t="s">
        <v>366</v>
      </c>
    </row>
    <row r="1890" spans="1:2" ht="15">
      <c r="A1890" s="40" t="s">
        <v>2148</v>
      </c>
      <c r="B1890" s="41" t="s">
        <v>1045</v>
      </c>
    </row>
    <row r="1891" spans="1:2" ht="15">
      <c r="A1891" s="42" t="s">
        <v>2149</v>
      </c>
      <c r="B1891" s="43" t="s">
        <v>342</v>
      </c>
    </row>
    <row r="1892" spans="1:2" ht="15">
      <c r="A1892" s="40" t="s">
        <v>2150</v>
      </c>
      <c r="B1892" s="41" t="s">
        <v>343</v>
      </c>
    </row>
    <row r="1893" spans="1:2" ht="15">
      <c r="A1893" s="42" t="s">
        <v>2151</v>
      </c>
      <c r="B1893" s="43" t="s">
        <v>331</v>
      </c>
    </row>
    <row r="1894" spans="1:2" ht="15">
      <c r="A1894" s="40" t="s">
        <v>2152</v>
      </c>
      <c r="B1894" s="41" t="s">
        <v>1438</v>
      </c>
    </row>
    <row r="1895" spans="1:2" ht="15">
      <c r="A1895" s="42" t="s">
        <v>2153</v>
      </c>
      <c r="B1895" s="43" t="s">
        <v>2154</v>
      </c>
    </row>
    <row r="1896" spans="1:2" ht="15">
      <c r="A1896" s="40" t="s">
        <v>2155</v>
      </c>
      <c r="B1896" s="41" t="s">
        <v>686</v>
      </c>
    </row>
    <row r="1897" spans="1:2" ht="15">
      <c r="A1897" s="42" t="s">
        <v>2156</v>
      </c>
      <c r="B1897" s="43" t="s">
        <v>2157</v>
      </c>
    </row>
    <row r="1898" spans="1:2" ht="15">
      <c r="A1898" s="40" t="s">
        <v>2158</v>
      </c>
      <c r="B1898" s="41" t="s">
        <v>689</v>
      </c>
    </row>
    <row r="1899" spans="1:2" ht="15">
      <c r="A1899" s="42" t="s">
        <v>2159</v>
      </c>
      <c r="B1899" s="43" t="s">
        <v>681</v>
      </c>
    </row>
    <row r="1900" spans="1:2" ht="15">
      <c r="A1900" s="40" t="s">
        <v>2160</v>
      </c>
      <c r="B1900" s="41" t="s">
        <v>676</v>
      </c>
    </row>
    <row r="1901" spans="1:2" ht="15">
      <c r="A1901" s="42" t="s">
        <v>2161</v>
      </c>
      <c r="B1901" s="43" t="s">
        <v>677</v>
      </c>
    </row>
    <row r="1902" spans="1:2" ht="15">
      <c r="A1902" s="40" t="s">
        <v>2162</v>
      </c>
      <c r="B1902" s="41" t="s">
        <v>2163</v>
      </c>
    </row>
    <row r="1903" spans="1:2" ht="15">
      <c r="A1903" s="42" t="s">
        <v>2164</v>
      </c>
      <c r="B1903" s="43" t="s">
        <v>2165</v>
      </c>
    </row>
    <row r="1904" spans="1:2" ht="15">
      <c r="A1904" s="40" t="s">
        <v>2166</v>
      </c>
      <c r="B1904" s="41" t="s">
        <v>2167</v>
      </c>
    </row>
    <row r="1905" spans="1:2" ht="15">
      <c r="A1905" s="42" t="s">
        <v>2168</v>
      </c>
      <c r="B1905" s="43" t="s">
        <v>989</v>
      </c>
    </row>
    <row r="1906" spans="1:2" ht="15">
      <c r="A1906" s="44">
        <v>17906</v>
      </c>
      <c r="B1906" s="41" t="s">
        <v>2169</v>
      </c>
    </row>
    <row r="1907" spans="1:2" ht="15">
      <c r="A1907" s="45">
        <v>17907</v>
      </c>
      <c r="B1907" s="43" t="s">
        <v>2170</v>
      </c>
    </row>
    <row r="1908" spans="1:2" ht="15">
      <c r="A1908" s="44">
        <v>3</v>
      </c>
      <c r="B1908" s="41" t="s">
        <v>2171</v>
      </c>
    </row>
    <row r="1909" spans="1:2" ht="15">
      <c r="A1909" s="42" t="s">
        <v>2172</v>
      </c>
      <c r="B1909" s="43" t="s">
        <v>505</v>
      </c>
    </row>
    <row r="1910" spans="1:2" ht="15">
      <c r="A1910" s="40" t="s">
        <v>2173</v>
      </c>
      <c r="B1910" s="41" t="s">
        <v>900</v>
      </c>
    </row>
    <row r="1911" spans="1:2" ht="15">
      <c r="A1911" s="42" t="s">
        <v>2174</v>
      </c>
      <c r="B1911" s="43" t="s">
        <v>898</v>
      </c>
    </row>
    <row r="1912" spans="1:2" ht="15">
      <c r="A1912" s="40" t="s">
        <v>2175</v>
      </c>
      <c r="B1912" s="41" t="s">
        <v>810</v>
      </c>
    </row>
    <row r="1913" spans="1:2" ht="15">
      <c r="A1913" s="42" t="s">
        <v>430</v>
      </c>
      <c r="B1913" s="43" t="s">
        <v>456</v>
      </c>
    </row>
    <row r="1914" spans="1:2" ht="15">
      <c r="A1914" s="40" t="s">
        <v>2176</v>
      </c>
      <c r="B1914" s="41" t="s">
        <v>603</v>
      </c>
    </row>
    <row r="1915" spans="1:2" ht="15">
      <c r="A1915" s="42" t="s">
        <v>2177</v>
      </c>
      <c r="B1915" s="43" t="s">
        <v>734</v>
      </c>
    </row>
    <row r="1916" spans="1:2" ht="15">
      <c r="A1916" s="40" t="s">
        <v>2178</v>
      </c>
      <c r="B1916" s="41" t="s">
        <v>915</v>
      </c>
    </row>
    <row r="1917" spans="1:2" ht="15">
      <c r="A1917" s="42" t="s">
        <v>2179</v>
      </c>
      <c r="B1917" s="43" t="s">
        <v>393</v>
      </c>
    </row>
    <row r="1918" spans="1:2" ht="15">
      <c r="A1918" s="40" t="s">
        <v>2180</v>
      </c>
      <c r="B1918" s="41" t="s">
        <v>474</v>
      </c>
    </row>
    <row r="1919" spans="1:2" ht="15">
      <c r="A1919" s="42" t="s">
        <v>2181</v>
      </c>
      <c r="B1919" s="43" t="s">
        <v>902</v>
      </c>
    </row>
    <row r="1920" spans="1:2" ht="15">
      <c r="A1920" s="40" t="s">
        <v>2182</v>
      </c>
      <c r="B1920" s="41" t="s">
        <v>888</v>
      </c>
    </row>
    <row r="1921" spans="1:2" ht="15">
      <c r="A1921" s="45">
        <v>31</v>
      </c>
      <c r="B1921" s="43" t="s">
        <v>2183</v>
      </c>
    </row>
    <row r="1922" spans="1:2" ht="15">
      <c r="A1922" s="44">
        <v>32</v>
      </c>
      <c r="B1922" s="41" t="s">
        <v>2184</v>
      </c>
    </row>
    <row r="1923" spans="1:2" ht="15">
      <c r="A1923" s="42" t="s">
        <v>2185</v>
      </c>
      <c r="B1923" s="43" t="s">
        <v>299</v>
      </c>
    </row>
    <row r="1924" spans="1:2" ht="15">
      <c r="A1924" s="40" t="s">
        <v>2186</v>
      </c>
      <c r="B1924" s="41" t="s">
        <v>893</v>
      </c>
    </row>
    <row r="1925" spans="1:2" ht="15">
      <c r="A1925" s="42" t="s">
        <v>2187</v>
      </c>
      <c r="B1925" s="43" t="s">
        <v>757</v>
      </c>
    </row>
    <row r="1926" spans="1:2" ht="15">
      <c r="A1926" s="40" t="s">
        <v>2188</v>
      </c>
      <c r="B1926" s="41" t="s">
        <v>271</v>
      </c>
    </row>
    <row r="1927" spans="1:2" ht="15">
      <c r="A1927" s="45">
        <v>15918</v>
      </c>
      <c r="B1927" s="43" t="s">
        <v>2189</v>
      </c>
    </row>
    <row r="1928" spans="1:2" ht="15">
      <c r="A1928" s="44">
        <v>12215</v>
      </c>
      <c r="B1928" s="41" t="s">
        <v>2190</v>
      </c>
    </row>
    <row r="1929" spans="1:2" ht="15">
      <c r="A1929" s="45">
        <v>12214</v>
      </c>
      <c r="B1929" s="43" t="s">
        <v>2191</v>
      </c>
    </row>
    <row r="1930" spans="1:2" ht="15">
      <c r="A1930" s="44">
        <v>17530</v>
      </c>
      <c r="B1930" s="41" t="s">
        <v>2192</v>
      </c>
    </row>
    <row r="1931" spans="1:2" ht="15">
      <c r="A1931" s="42" t="s">
        <v>2193</v>
      </c>
      <c r="B1931" s="43" t="s">
        <v>1614</v>
      </c>
    </row>
    <row r="1932" spans="1:2" ht="15">
      <c r="A1932" s="44">
        <v>17912</v>
      </c>
      <c r="B1932" s="41" t="s">
        <v>1278</v>
      </c>
    </row>
    <row r="1933" spans="1:2" ht="15">
      <c r="A1933" s="45">
        <v>17908</v>
      </c>
      <c r="B1933" s="43" t="s">
        <v>2194</v>
      </c>
    </row>
    <row r="1934" spans="1:2" ht="15">
      <c r="A1934" s="44">
        <v>17909</v>
      </c>
      <c r="B1934" s="41" t="s">
        <v>2195</v>
      </c>
    </row>
    <row r="1935" spans="1:2" ht="15">
      <c r="A1935" s="45">
        <v>17911</v>
      </c>
      <c r="B1935" s="43" t="s">
        <v>2196</v>
      </c>
    </row>
    <row r="1936" spans="1:2" ht="15">
      <c r="A1936" s="40" t="s">
        <v>2197</v>
      </c>
      <c r="B1936" s="41" t="s">
        <v>1830</v>
      </c>
    </row>
    <row r="1937" spans="1:2" ht="15">
      <c r="A1937" s="45">
        <v>15921</v>
      </c>
      <c r="B1937" s="43" t="s">
        <v>2198</v>
      </c>
    </row>
    <row r="1938" spans="1:2" ht="15">
      <c r="A1938" s="44">
        <v>15924</v>
      </c>
      <c r="B1938" s="41" t="s">
        <v>2199</v>
      </c>
    </row>
    <row r="1939" spans="1:2" ht="15">
      <c r="A1939" s="45">
        <v>15923</v>
      </c>
      <c r="B1939" s="43" t="s">
        <v>2200</v>
      </c>
    </row>
    <row r="1940" spans="1:2" ht="15">
      <c r="A1940" s="44">
        <v>15922</v>
      </c>
      <c r="B1940" s="41" t="s">
        <v>2201</v>
      </c>
    </row>
    <row r="1941" spans="1:2" ht="15">
      <c r="A1941" s="36" t="s">
        <v>2202</v>
      </c>
      <c r="B1941" s="36" t="s">
        <v>330</v>
      </c>
    </row>
    <row r="1942" spans="1:2" ht="15">
      <c r="A1942" s="36" t="s">
        <v>2203</v>
      </c>
      <c r="B1942" s="36" t="s">
        <v>1222</v>
      </c>
    </row>
    <row r="1943" spans="1:2" ht="15">
      <c r="A1943" s="36" t="s">
        <v>2204</v>
      </c>
      <c r="B1943" s="36" t="s">
        <v>324</v>
      </c>
    </row>
    <row r="1944" spans="1:2" ht="15">
      <c r="A1944" s="36" t="s">
        <v>2205</v>
      </c>
      <c r="B1944" s="36" t="s">
        <v>336</v>
      </c>
    </row>
    <row r="1945" spans="1:2" ht="15">
      <c r="A1945" s="36" t="s">
        <v>2206</v>
      </c>
      <c r="B1945" s="36" t="s">
        <v>352</v>
      </c>
    </row>
    <row r="1946" spans="1:2" ht="15">
      <c r="A1946" s="36" t="s">
        <v>2207</v>
      </c>
      <c r="B1946" s="36" t="s">
        <v>333</v>
      </c>
    </row>
    <row r="1947" spans="1:2" ht="15">
      <c r="A1947" s="36" t="s">
        <v>2208</v>
      </c>
      <c r="B1947" s="36" t="s">
        <v>323</v>
      </c>
    </row>
    <row r="1948" spans="1:2" ht="15">
      <c r="A1948" s="36" t="s">
        <v>2209</v>
      </c>
      <c r="B1948" s="36" t="s">
        <v>1063</v>
      </c>
    </row>
    <row r="1949" spans="1:2" ht="15">
      <c r="A1949" s="36" t="s">
        <v>2210</v>
      </c>
      <c r="B1949" s="36" t="s">
        <v>137</v>
      </c>
    </row>
    <row r="1950" spans="1:2" ht="15">
      <c r="A1950" s="36" t="s">
        <v>2211</v>
      </c>
      <c r="B1950" s="36" t="s">
        <v>400</v>
      </c>
    </row>
    <row r="1951" spans="1:2" ht="15">
      <c r="A1951" s="36" t="s">
        <v>2212</v>
      </c>
      <c r="B1951" s="36" t="s">
        <v>701</v>
      </c>
    </row>
    <row r="1952" spans="1:2" ht="15">
      <c r="A1952" s="36" t="s">
        <v>2213</v>
      </c>
      <c r="B1952" s="36" t="s">
        <v>292</v>
      </c>
    </row>
    <row r="1953" spans="1:2" ht="15">
      <c r="A1953" s="36" t="s">
        <v>2214</v>
      </c>
      <c r="B1953" s="36" t="s">
        <v>402</v>
      </c>
    </row>
    <row r="1954" spans="1:2" ht="15">
      <c r="A1954" s="36" t="s">
        <v>2215</v>
      </c>
      <c r="B1954" s="36" t="s">
        <v>694</v>
      </c>
    </row>
    <row r="1955" spans="1:2" ht="15">
      <c r="A1955" s="36" t="s">
        <v>2216</v>
      </c>
      <c r="B1955" s="36" t="s">
        <v>696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92" customWidth="1"/>
    <col min="2" max="2" width="18.8515625" style="92" customWidth="1"/>
    <col min="3" max="3" width="21.00390625" style="92" customWidth="1"/>
    <col min="4" max="4" width="9.7109375" style="92" bestFit="1" customWidth="1"/>
    <col min="5" max="16384" width="9.140625" style="92" customWidth="1"/>
  </cols>
  <sheetData>
    <row r="1" spans="1:9" ht="15">
      <c r="A1" s="92">
        <v>1</v>
      </c>
      <c r="B1" s="92" t="str">
        <f aca="true" t="shared" si="0" ref="B1:B16">C1&amp;","&amp;D1</f>
        <v>07h30,16/09/19</v>
      </c>
      <c r="C1" s="92" t="s">
        <v>1806</v>
      </c>
      <c r="D1" s="93" t="s">
        <v>2601</v>
      </c>
      <c r="E1">
        <v>1</v>
      </c>
      <c r="I1" s="92" t="s">
        <v>1807</v>
      </c>
    </row>
    <row r="2" spans="1:9" ht="15">
      <c r="A2" s="92">
        <v>7</v>
      </c>
      <c r="B2" s="92" t="str">
        <f t="shared" si="0"/>
        <v>09h30,16/09/19</v>
      </c>
      <c r="C2" s="92" t="s">
        <v>100</v>
      </c>
      <c r="D2" s="93" t="s">
        <v>2601</v>
      </c>
      <c r="E2">
        <v>2</v>
      </c>
      <c r="I2" s="92" t="s">
        <v>1808</v>
      </c>
    </row>
    <row r="3" spans="1:5" ht="15">
      <c r="A3" s="92">
        <v>13</v>
      </c>
      <c r="B3" s="92" t="str">
        <f t="shared" si="0"/>
        <v>14h00,16/09/19</v>
      </c>
      <c r="C3" s="92" t="s">
        <v>2562</v>
      </c>
      <c r="D3" s="93" t="s">
        <v>2601</v>
      </c>
      <c r="E3">
        <v>3</v>
      </c>
    </row>
    <row r="4" spans="1:5" ht="15">
      <c r="A4" s="92">
        <v>2</v>
      </c>
      <c r="B4" s="92" t="str">
        <f t="shared" si="0"/>
        <v>07h30,17/09/19</v>
      </c>
      <c r="C4" s="92" t="s">
        <v>1806</v>
      </c>
      <c r="D4" s="93" t="s">
        <v>2602</v>
      </c>
      <c r="E4">
        <v>4</v>
      </c>
    </row>
    <row r="5" spans="1:5" ht="15">
      <c r="A5" s="92">
        <v>14</v>
      </c>
      <c r="B5" s="92" t="str">
        <f t="shared" si="0"/>
        <v>09h30,17/09/19</v>
      </c>
      <c r="C5" s="92" t="s">
        <v>100</v>
      </c>
      <c r="D5" s="93" t="s">
        <v>2602</v>
      </c>
      <c r="E5">
        <v>5</v>
      </c>
    </row>
    <row r="6" spans="1:5" ht="15">
      <c r="A6" s="92">
        <v>8</v>
      </c>
      <c r="B6" s="92" t="str">
        <f t="shared" si="0"/>
        <v>14h00,17/09/19</v>
      </c>
      <c r="C6" s="92" t="s">
        <v>2562</v>
      </c>
      <c r="D6" s="93" t="s">
        <v>2602</v>
      </c>
      <c r="E6">
        <v>6</v>
      </c>
    </row>
    <row r="7" spans="1:5" ht="15">
      <c r="A7" s="92">
        <v>3</v>
      </c>
      <c r="B7" s="92" t="str">
        <f t="shared" si="0"/>
        <v>07h30,18/09/19</v>
      </c>
      <c r="C7" s="92" t="s">
        <v>1806</v>
      </c>
      <c r="D7" s="93" t="s">
        <v>2603</v>
      </c>
      <c r="E7">
        <v>7</v>
      </c>
    </row>
    <row r="8" spans="1:5" ht="15">
      <c r="A8" s="92">
        <v>15</v>
      </c>
      <c r="B8" s="92" t="str">
        <f t="shared" si="0"/>
        <v>09h30,18/09/19</v>
      </c>
      <c r="C8" s="92" t="s">
        <v>100</v>
      </c>
      <c r="D8" s="93" t="s">
        <v>2603</v>
      </c>
      <c r="E8">
        <v>8</v>
      </c>
    </row>
    <row r="9" spans="1:5" ht="15">
      <c r="A9" s="92">
        <v>9</v>
      </c>
      <c r="B9" s="92" t="str">
        <f t="shared" si="0"/>
        <v>14h00,18/09/19</v>
      </c>
      <c r="C9" s="92" t="s">
        <v>2562</v>
      </c>
      <c r="D9" s="93" t="s">
        <v>2603</v>
      </c>
      <c r="E9">
        <v>9</v>
      </c>
    </row>
    <row r="10" spans="1:5" ht="15">
      <c r="A10" s="92">
        <v>4</v>
      </c>
      <c r="B10" s="92" t="str">
        <f t="shared" si="0"/>
        <v>07h30,19/09/19</v>
      </c>
      <c r="C10" s="92" t="s">
        <v>1806</v>
      </c>
      <c r="D10" s="93" t="s">
        <v>2604</v>
      </c>
      <c r="E10">
        <v>10</v>
      </c>
    </row>
    <row r="11" spans="1:5" ht="15">
      <c r="A11" s="92">
        <v>16</v>
      </c>
      <c r="B11" s="92" t="str">
        <f t="shared" si="0"/>
        <v>09h30,19/09/19</v>
      </c>
      <c r="C11" s="92" t="s">
        <v>100</v>
      </c>
      <c r="D11" s="93" t="s">
        <v>2604</v>
      </c>
      <c r="E11">
        <v>11</v>
      </c>
    </row>
    <row r="12" spans="1:5" ht="15">
      <c r="A12" s="92">
        <v>10</v>
      </c>
      <c r="B12" s="92" t="str">
        <f t="shared" si="0"/>
        <v>14h00,19/09/19</v>
      </c>
      <c r="C12" s="92" t="s">
        <v>2562</v>
      </c>
      <c r="D12" s="93" t="s">
        <v>2604</v>
      </c>
      <c r="E12">
        <v>12</v>
      </c>
    </row>
    <row r="13" spans="1:5" ht="15">
      <c r="A13" s="92">
        <v>5</v>
      </c>
      <c r="B13" s="92" t="str">
        <f t="shared" si="0"/>
        <v>07h30,20/09/19</v>
      </c>
      <c r="C13" s="92" t="s">
        <v>1806</v>
      </c>
      <c r="D13" s="93" t="s">
        <v>2605</v>
      </c>
      <c r="E13">
        <v>13</v>
      </c>
    </row>
    <row r="14" spans="1:5" ht="15">
      <c r="A14" s="92">
        <v>11</v>
      </c>
      <c r="B14" s="92" t="str">
        <f t="shared" si="0"/>
        <v>14h00,20/09/19</v>
      </c>
      <c r="C14" s="92" t="s">
        <v>2562</v>
      </c>
      <c r="D14" s="93" t="s">
        <v>2605</v>
      </c>
      <c r="E14">
        <v>14</v>
      </c>
    </row>
    <row r="15" spans="1:5" ht="15">
      <c r="A15" s="92">
        <v>6</v>
      </c>
      <c r="B15" s="92" t="str">
        <f t="shared" si="0"/>
        <v>07h30,21/09/19</v>
      </c>
      <c r="C15" s="92" t="s">
        <v>1806</v>
      </c>
      <c r="D15" s="93" t="s">
        <v>2606</v>
      </c>
      <c r="E15">
        <v>15</v>
      </c>
    </row>
    <row r="16" spans="1:5" ht="15">
      <c r="A16" s="92">
        <v>12</v>
      </c>
      <c r="B16" s="92" t="str">
        <f t="shared" si="0"/>
        <v>09h30,21/09/19</v>
      </c>
      <c r="C16" s="92" t="s">
        <v>100</v>
      </c>
      <c r="D16" s="93" t="s">
        <v>2606</v>
      </c>
      <c r="E16">
        <v>16</v>
      </c>
    </row>
    <row r="17" ht="15">
      <c r="D17" s="93"/>
    </row>
    <row r="18" ht="15">
      <c r="D18" s="9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view="pageBreakPreview" zoomScaleSheetLayoutView="100" zoomScalePageLayoutView="0" workbookViewId="0" topLeftCell="A28">
      <selection activeCell="L125" sqref="L125"/>
    </sheetView>
  </sheetViews>
  <sheetFormatPr defaultColWidth="9.140625" defaultRowHeight="15"/>
  <cols>
    <col min="1" max="1" width="13.421875" style="17" customWidth="1"/>
    <col min="2" max="2" width="17.7109375" style="17" customWidth="1"/>
    <col min="3" max="3" width="10.8515625" style="17" customWidth="1"/>
    <col min="4" max="4" width="11.421875" style="17" customWidth="1"/>
    <col min="5" max="5" width="13.57421875" style="17" customWidth="1"/>
    <col min="6" max="6" width="16.00390625" style="17" customWidth="1"/>
    <col min="7" max="7" width="12.421875" style="17" customWidth="1"/>
    <col min="8" max="8" width="14.00390625" style="17" customWidth="1"/>
    <col min="9" max="16384" width="9.140625" style="18" customWidth="1"/>
  </cols>
  <sheetData>
    <row r="1" spans="1:3" ht="33.75" customHeight="1">
      <c r="A1" s="114" t="s">
        <v>1539</v>
      </c>
      <c r="B1" s="115"/>
      <c r="C1" s="115"/>
    </row>
    <row r="2" spans="1:8" ht="42" customHeight="1">
      <c r="A2" s="116" t="s">
        <v>1540</v>
      </c>
      <c r="B2" s="116"/>
      <c r="C2" s="116"/>
      <c r="D2" s="116"/>
      <c r="E2" s="116"/>
      <c r="F2" s="116"/>
      <c r="G2" s="19"/>
      <c r="H2" s="19"/>
    </row>
    <row r="3" spans="1:8" ht="83.25" customHeight="1">
      <c r="A3" s="117" t="s">
        <v>1541</v>
      </c>
      <c r="B3" s="118"/>
      <c r="C3" s="118"/>
      <c r="D3" s="118"/>
      <c r="E3" s="118"/>
      <c r="F3" s="118"/>
      <c r="G3" s="19"/>
      <c r="H3" s="19"/>
    </row>
    <row r="4" spans="1:8" s="22" customFormat="1" ht="19.5" customHeight="1">
      <c r="A4" s="20" t="s">
        <v>9</v>
      </c>
      <c r="B4" s="20" t="s">
        <v>3</v>
      </c>
      <c r="C4" s="20" t="s">
        <v>1542</v>
      </c>
      <c r="D4" s="20" t="s">
        <v>1543</v>
      </c>
      <c r="E4" s="20" t="s">
        <v>1544</v>
      </c>
      <c r="F4" s="20" t="s">
        <v>1545</v>
      </c>
      <c r="G4" s="21" t="s">
        <v>1546</v>
      </c>
      <c r="H4" s="21" t="s">
        <v>3</v>
      </c>
    </row>
    <row r="5" spans="1:8" s="27" customFormat="1" ht="19.5" customHeight="1">
      <c r="A5" s="23" t="s">
        <v>1547</v>
      </c>
      <c r="B5" s="24" t="str">
        <f>A14&amp;" phòng"</f>
        <v>9 phòng</v>
      </c>
      <c r="C5" s="24"/>
      <c r="D5" s="24"/>
      <c r="E5" s="24"/>
      <c r="F5" s="25"/>
      <c r="G5" s="26"/>
      <c r="H5" s="24" t="s">
        <v>1548</v>
      </c>
    </row>
    <row r="6" spans="1:8" ht="15" customHeight="1">
      <c r="A6" s="28">
        <v>1</v>
      </c>
      <c r="B6" s="28" t="str">
        <f aca="true" t="shared" si="0" ref="B6:B13">H6&amp;"-"&amp;G6</f>
        <v>302-A2</v>
      </c>
      <c r="C6" s="28">
        <v>21</v>
      </c>
      <c r="D6" s="28">
        <v>45</v>
      </c>
      <c r="E6" s="28" t="s">
        <v>1549</v>
      </c>
      <c r="F6" s="28"/>
      <c r="G6" s="28" t="s">
        <v>1550</v>
      </c>
      <c r="H6" s="28">
        <v>302</v>
      </c>
    </row>
    <row r="7" spans="1:8" ht="15" customHeight="1">
      <c r="A7" s="28">
        <v>2</v>
      </c>
      <c r="B7" s="28" t="str">
        <f t="shared" si="0"/>
        <v>303-A2</v>
      </c>
      <c r="C7" s="28">
        <v>23</v>
      </c>
      <c r="D7" s="28">
        <v>45</v>
      </c>
      <c r="E7" s="28" t="s">
        <v>1549</v>
      </c>
      <c r="F7" s="28"/>
      <c r="G7" s="28" t="s">
        <v>1550</v>
      </c>
      <c r="H7" s="28">
        <v>303</v>
      </c>
    </row>
    <row r="8" spans="1:8" ht="15" customHeight="1">
      <c r="A8" s="28">
        <v>3</v>
      </c>
      <c r="B8" s="28" t="str">
        <f>H8&amp;"-"&amp;G8</f>
        <v>304-A2</v>
      </c>
      <c r="C8" s="28">
        <v>28</v>
      </c>
      <c r="D8" s="28">
        <v>45</v>
      </c>
      <c r="E8" s="28" t="s">
        <v>1549</v>
      </c>
      <c r="F8" s="28"/>
      <c r="G8" s="28" t="s">
        <v>1550</v>
      </c>
      <c r="H8" s="28">
        <v>304</v>
      </c>
    </row>
    <row r="9" spans="1:8" ht="15" customHeight="1">
      <c r="A9" s="28">
        <v>4</v>
      </c>
      <c r="B9" s="28" t="str">
        <f t="shared" si="0"/>
        <v>305-A2</v>
      </c>
      <c r="C9" s="28">
        <v>24</v>
      </c>
      <c r="D9" s="28">
        <v>45</v>
      </c>
      <c r="E9" s="28" t="s">
        <v>1549</v>
      </c>
      <c r="F9" s="28"/>
      <c r="G9" s="28" t="s">
        <v>1550</v>
      </c>
      <c r="H9" s="28">
        <v>305</v>
      </c>
    </row>
    <row r="10" spans="1:8" ht="15" customHeight="1">
      <c r="A10" s="28">
        <v>5</v>
      </c>
      <c r="B10" s="28" t="str">
        <f t="shared" si="0"/>
        <v>306-A2</v>
      </c>
      <c r="C10" s="28">
        <v>28</v>
      </c>
      <c r="D10" s="28">
        <v>45</v>
      </c>
      <c r="E10" s="28" t="s">
        <v>1549</v>
      </c>
      <c r="F10" s="28"/>
      <c r="G10" s="28" t="s">
        <v>1550</v>
      </c>
      <c r="H10" s="28">
        <v>306</v>
      </c>
    </row>
    <row r="11" spans="1:8" ht="15" customHeight="1">
      <c r="A11" s="28">
        <v>6</v>
      </c>
      <c r="B11" s="28" t="str">
        <f t="shared" si="0"/>
        <v>307A-A2</v>
      </c>
      <c r="C11" s="28">
        <v>21</v>
      </c>
      <c r="D11" s="28">
        <v>45</v>
      </c>
      <c r="E11" s="28" t="s">
        <v>1549</v>
      </c>
      <c r="F11" s="28"/>
      <c r="G11" s="28" t="s">
        <v>1550</v>
      </c>
      <c r="H11" s="28" t="s">
        <v>1551</v>
      </c>
    </row>
    <row r="12" spans="1:8" ht="15" customHeight="1">
      <c r="A12" s="28">
        <v>7</v>
      </c>
      <c r="B12" s="28" t="str">
        <f t="shared" si="0"/>
        <v>307B-A2</v>
      </c>
      <c r="C12" s="28">
        <v>23</v>
      </c>
      <c r="D12" s="28">
        <v>45</v>
      </c>
      <c r="E12" s="28" t="s">
        <v>1549</v>
      </c>
      <c r="F12" s="28"/>
      <c r="G12" s="28" t="s">
        <v>1550</v>
      </c>
      <c r="H12" s="28" t="s">
        <v>1552</v>
      </c>
    </row>
    <row r="13" spans="1:8" ht="15" customHeight="1">
      <c r="A13" s="28">
        <v>8</v>
      </c>
      <c r="B13" s="28" t="str">
        <f t="shared" si="0"/>
        <v>308A-A2</v>
      </c>
      <c r="C13" s="28">
        <v>18</v>
      </c>
      <c r="D13" s="28">
        <v>45</v>
      </c>
      <c r="E13" s="28" t="s">
        <v>1549</v>
      </c>
      <c r="F13" s="28"/>
      <c r="G13" s="28" t="s">
        <v>1550</v>
      </c>
      <c r="H13" s="28" t="s">
        <v>1553</v>
      </c>
    </row>
    <row r="14" spans="1:8" ht="15" customHeight="1">
      <c r="A14" s="28">
        <v>9</v>
      </c>
      <c r="B14" s="28" t="str">
        <f>H14&amp;"-"&amp;G14</f>
        <v>308B-A2</v>
      </c>
      <c r="C14" s="28">
        <v>20</v>
      </c>
      <c r="D14" s="28">
        <v>45</v>
      </c>
      <c r="E14" s="28" t="s">
        <v>1549</v>
      </c>
      <c r="F14" s="28"/>
      <c r="G14" s="28" t="s">
        <v>1550</v>
      </c>
      <c r="H14" s="28" t="s">
        <v>1554</v>
      </c>
    </row>
    <row r="15" spans="1:8" s="27" customFormat="1" ht="19.5" customHeight="1">
      <c r="A15" s="23" t="s">
        <v>1555</v>
      </c>
      <c r="B15" s="24" t="str">
        <f>A28&amp;" phòng"</f>
        <v>13 phòng</v>
      </c>
      <c r="C15" s="24"/>
      <c r="D15" s="24"/>
      <c r="E15" s="24"/>
      <c r="F15" s="25"/>
      <c r="G15" s="24"/>
      <c r="H15" s="24" t="s">
        <v>1556</v>
      </c>
    </row>
    <row r="16" spans="1:8" ht="15" customHeight="1">
      <c r="A16" s="28">
        <v>1</v>
      </c>
      <c r="B16" s="28" t="str">
        <f aca="true" t="shared" si="1" ref="B16:B28">H16&amp;"-"&amp;G16</f>
        <v>304-A3</v>
      </c>
      <c r="C16" s="28">
        <v>29</v>
      </c>
      <c r="D16" s="28">
        <v>60</v>
      </c>
      <c r="E16" s="28" t="s">
        <v>1549</v>
      </c>
      <c r="F16" s="28"/>
      <c r="G16" s="28" t="s">
        <v>1557</v>
      </c>
      <c r="H16" s="28">
        <v>304</v>
      </c>
    </row>
    <row r="17" spans="1:8" ht="15" customHeight="1">
      <c r="A17" s="28">
        <v>2</v>
      </c>
      <c r="B17" s="28" t="str">
        <f t="shared" si="1"/>
        <v>305-A3</v>
      </c>
      <c r="C17" s="28">
        <v>29</v>
      </c>
      <c r="D17" s="28">
        <v>60</v>
      </c>
      <c r="E17" s="28" t="s">
        <v>1549</v>
      </c>
      <c r="F17" s="28"/>
      <c r="G17" s="28" t="s">
        <v>1557</v>
      </c>
      <c r="H17" s="28">
        <v>305</v>
      </c>
    </row>
    <row r="18" spans="1:8" ht="15" customHeight="1">
      <c r="A18" s="28">
        <v>3</v>
      </c>
      <c r="B18" s="28" t="str">
        <f t="shared" si="1"/>
        <v>306-A3</v>
      </c>
      <c r="C18" s="28">
        <v>25</v>
      </c>
      <c r="D18" s="28">
        <v>60</v>
      </c>
      <c r="E18" s="28" t="s">
        <v>1549</v>
      </c>
      <c r="F18" s="28"/>
      <c r="G18" s="28" t="s">
        <v>1557</v>
      </c>
      <c r="H18" s="28">
        <v>306</v>
      </c>
    </row>
    <row r="19" spans="1:8" ht="15" customHeight="1">
      <c r="A19" s="28">
        <v>4</v>
      </c>
      <c r="B19" s="28" t="str">
        <f t="shared" si="1"/>
        <v>307-A3</v>
      </c>
      <c r="C19" s="28">
        <v>27</v>
      </c>
      <c r="D19" s="28">
        <v>60</v>
      </c>
      <c r="E19" s="28" t="s">
        <v>1549</v>
      </c>
      <c r="F19" s="28"/>
      <c r="G19" s="28" t="s">
        <v>1557</v>
      </c>
      <c r="H19" s="28">
        <v>307</v>
      </c>
    </row>
    <row r="20" spans="1:11" ht="15" customHeight="1">
      <c r="A20" s="28">
        <v>5</v>
      </c>
      <c r="B20" s="28" t="str">
        <f t="shared" si="1"/>
        <v>308-A3</v>
      </c>
      <c r="C20" s="28">
        <v>30</v>
      </c>
      <c r="D20" s="28">
        <v>60</v>
      </c>
      <c r="E20" s="28" t="s">
        <v>1549</v>
      </c>
      <c r="F20" s="28"/>
      <c r="G20" s="28" t="s">
        <v>1557</v>
      </c>
      <c r="H20" s="28">
        <v>308</v>
      </c>
      <c r="K20" s="18">
        <f>1916/4</f>
        <v>479</v>
      </c>
    </row>
    <row r="21" spans="1:8" ht="15" customHeight="1">
      <c r="A21" s="28">
        <v>6</v>
      </c>
      <c r="B21" s="28" t="str">
        <f t="shared" si="1"/>
        <v>401-A3</v>
      </c>
      <c r="C21" s="28">
        <v>30</v>
      </c>
      <c r="D21" s="28">
        <v>60</v>
      </c>
      <c r="E21" s="28" t="s">
        <v>1549</v>
      </c>
      <c r="F21" s="28"/>
      <c r="G21" s="28" t="s">
        <v>1557</v>
      </c>
      <c r="H21" s="28">
        <v>401</v>
      </c>
    </row>
    <row r="22" spans="1:8" ht="15" customHeight="1">
      <c r="A22" s="28">
        <v>7</v>
      </c>
      <c r="B22" s="28" t="str">
        <f t="shared" si="1"/>
        <v>402-A3</v>
      </c>
      <c r="C22" s="28">
        <v>30</v>
      </c>
      <c r="D22" s="28">
        <v>60</v>
      </c>
      <c r="E22" s="28" t="s">
        <v>1549</v>
      </c>
      <c r="F22" s="28"/>
      <c r="G22" s="28" t="s">
        <v>1557</v>
      </c>
      <c r="H22" s="28">
        <v>402</v>
      </c>
    </row>
    <row r="23" spans="1:8" ht="15" customHeight="1">
      <c r="A23" s="28">
        <v>8</v>
      </c>
      <c r="B23" s="28" t="str">
        <f t="shared" si="1"/>
        <v>403-A3</v>
      </c>
      <c r="C23" s="28">
        <v>32</v>
      </c>
      <c r="D23" s="28">
        <v>60</v>
      </c>
      <c r="E23" s="28" t="s">
        <v>1549</v>
      </c>
      <c r="F23" s="28"/>
      <c r="G23" s="28" t="s">
        <v>1557</v>
      </c>
      <c r="H23" s="28">
        <v>403</v>
      </c>
    </row>
    <row r="24" spans="1:8" ht="15" customHeight="1">
      <c r="A24" s="28">
        <v>9</v>
      </c>
      <c r="B24" s="28" t="str">
        <f t="shared" si="1"/>
        <v>404-A3</v>
      </c>
      <c r="C24" s="28">
        <v>26</v>
      </c>
      <c r="D24" s="28">
        <v>60</v>
      </c>
      <c r="E24" s="28" t="s">
        <v>1549</v>
      </c>
      <c r="F24" s="28"/>
      <c r="G24" s="28" t="s">
        <v>1557</v>
      </c>
      <c r="H24" s="28">
        <v>404</v>
      </c>
    </row>
    <row r="25" spans="1:8" ht="15" customHeight="1">
      <c r="A25" s="28">
        <v>10</v>
      </c>
      <c r="B25" s="28" t="str">
        <f t="shared" si="1"/>
        <v>405-A3</v>
      </c>
      <c r="C25" s="28">
        <v>33</v>
      </c>
      <c r="D25" s="28">
        <v>60</v>
      </c>
      <c r="E25" s="28" t="s">
        <v>1549</v>
      </c>
      <c r="F25" s="28"/>
      <c r="G25" s="28" t="s">
        <v>1557</v>
      </c>
      <c r="H25" s="28">
        <v>405</v>
      </c>
    </row>
    <row r="26" spans="1:8" ht="15" customHeight="1">
      <c r="A26" s="28">
        <v>11</v>
      </c>
      <c r="B26" s="28" t="str">
        <f t="shared" si="1"/>
        <v>406-A3</v>
      </c>
      <c r="C26" s="28">
        <v>30</v>
      </c>
      <c r="D26" s="28">
        <v>60</v>
      </c>
      <c r="E26" s="28" t="s">
        <v>1549</v>
      </c>
      <c r="F26" s="28"/>
      <c r="G26" s="28" t="s">
        <v>1557</v>
      </c>
      <c r="H26" s="28">
        <v>406</v>
      </c>
    </row>
    <row r="27" spans="1:8" ht="15" customHeight="1">
      <c r="A27" s="28">
        <v>12</v>
      </c>
      <c r="B27" s="28" t="str">
        <f t="shared" si="1"/>
        <v>407-A3</v>
      </c>
      <c r="C27" s="28">
        <v>32</v>
      </c>
      <c r="D27" s="28">
        <v>60</v>
      </c>
      <c r="E27" s="28" t="s">
        <v>1549</v>
      </c>
      <c r="F27" s="28"/>
      <c r="G27" s="28" t="s">
        <v>1557</v>
      </c>
      <c r="H27" s="28">
        <v>407</v>
      </c>
    </row>
    <row r="28" spans="1:8" ht="15" customHeight="1">
      <c r="A28" s="28">
        <v>13</v>
      </c>
      <c r="B28" s="28" t="str">
        <f t="shared" si="1"/>
        <v>408-A3</v>
      </c>
      <c r="C28" s="28">
        <v>27</v>
      </c>
      <c r="D28" s="28">
        <v>60</v>
      </c>
      <c r="E28" s="28" t="s">
        <v>1549</v>
      </c>
      <c r="F28" s="28"/>
      <c r="G28" s="28" t="s">
        <v>1557</v>
      </c>
      <c r="H28" s="28">
        <v>408</v>
      </c>
    </row>
    <row r="29" spans="1:8" s="27" customFormat="1" ht="19.5" customHeight="1">
      <c r="A29" s="23" t="s">
        <v>1558</v>
      </c>
      <c r="B29" s="24" t="str">
        <f>A43&amp;" phòng"</f>
        <v>14 phòng</v>
      </c>
      <c r="C29" s="24"/>
      <c r="D29" s="24"/>
      <c r="E29" s="24"/>
      <c r="F29" s="25"/>
      <c r="G29" s="24"/>
      <c r="H29" s="24" t="s">
        <v>1559</v>
      </c>
    </row>
    <row r="30" spans="1:8" ht="15" customHeight="1">
      <c r="A30" s="28">
        <v>1</v>
      </c>
      <c r="B30" s="28" t="str">
        <f aca="true" t="shared" si="2" ref="B30:B43">H30&amp;"-"&amp;G30</f>
        <v>310-A4</v>
      </c>
      <c r="C30" s="28">
        <v>24</v>
      </c>
      <c r="D30" s="28">
        <v>50</v>
      </c>
      <c r="E30" s="28" t="s">
        <v>1549</v>
      </c>
      <c r="F30" s="28"/>
      <c r="G30" s="28" t="s">
        <v>1560</v>
      </c>
      <c r="H30" s="28">
        <v>310</v>
      </c>
    </row>
    <row r="31" spans="1:8" ht="15" customHeight="1">
      <c r="A31" s="28">
        <v>2</v>
      </c>
      <c r="B31" s="28" t="str">
        <f t="shared" si="2"/>
        <v>311-A4</v>
      </c>
      <c r="C31" s="28">
        <v>25</v>
      </c>
      <c r="D31" s="28">
        <v>50</v>
      </c>
      <c r="E31" s="28" t="s">
        <v>1549</v>
      </c>
      <c r="F31" s="28"/>
      <c r="G31" s="28" t="s">
        <v>1560</v>
      </c>
      <c r="H31" s="28">
        <v>311</v>
      </c>
    </row>
    <row r="32" spans="1:8" ht="15" customHeight="1">
      <c r="A32" s="28">
        <v>3</v>
      </c>
      <c r="B32" s="28" t="str">
        <f t="shared" si="2"/>
        <v>312-A4</v>
      </c>
      <c r="C32" s="28">
        <v>24</v>
      </c>
      <c r="D32" s="28">
        <v>50</v>
      </c>
      <c r="E32" s="28" t="s">
        <v>1549</v>
      </c>
      <c r="F32" s="28"/>
      <c r="G32" s="28" t="s">
        <v>1560</v>
      </c>
      <c r="H32" s="28">
        <v>312</v>
      </c>
    </row>
    <row r="33" spans="1:8" ht="15" customHeight="1">
      <c r="A33" s="28">
        <v>4</v>
      </c>
      <c r="B33" s="28" t="str">
        <f t="shared" si="2"/>
        <v>403-A4</v>
      </c>
      <c r="C33" s="28">
        <v>24</v>
      </c>
      <c r="D33" s="28">
        <v>50</v>
      </c>
      <c r="E33" s="28" t="s">
        <v>1549</v>
      </c>
      <c r="F33" s="28" t="s">
        <v>1561</v>
      </c>
      <c r="G33" s="28" t="s">
        <v>1560</v>
      </c>
      <c r="H33" s="28">
        <v>403</v>
      </c>
    </row>
    <row r="34" spans="1:8" ht="15" customHeight="1">
      <c r="A34" s="28">
        <v>5</v>
      </c>
      <c r="B34" s="28" t="str">
        <f t="shared" si="2"/>
        <v>404-A4</v>
      </c>
      <c r="C34" s="28">
        <v>27</v>
      </c>
      <c r="D34" s="28">
        <v>50</v>
      </c>
      <c r="E34" s="28" t="s">
        <v>1549</v>
      </c>
      <c r="F34" s="28" t="s">
        <v>1561</v>
      </c>
      <c r="G34" s="28" t="s">
        <v>1560</v>
      </c>
      <c r="H34" s="28">
        <v>404</v>
      </c>
    </row>
    <row r="35" spans="1:8" ht="15" customHeight="1">
      <c r="A35" s="28">
        <v>6</v>
      </c>
      <c r="B35" s="28" t="str">
        <f t="shared" si="2"/>
        <v>405-A4</v>
      </c>
      <c r="C35" s="28">
        <v>27</v>
      </c>
      <c r="D35" s="28">
        <v>50</v>
      </c>
      <c r="E35" s="28" t="s">
        <v>1549</v>
      </c>
      <c r="F35" s="28" t="s">
        <v>1561</v>
      </c>
      <c r="G35" s="28" t="s">
        <v>1560</v>
      </c>
      <c r="H35" s="28">
        <v>405</v>
      </c>
    </row>
    <row r="36" spans="1:8" ht="15" customHeight="1">
      <c r="A36" s="28">
        <v>7</v>
      </c>
      <c r="B36" s="28" t="str">
        <f t="shared" si="2"/>
        <v>406-A4</v>
      </c>
      <c r="C36" s="28">
        <v>27</v>
      </c>
      <c r="D36" s="28">
        <v>50</v>
      </c>
      <c r="E36" s="28" t="s">
        <v>1549</v>
      </c>
      <c r="F36" s="28" t="s">
        <v>1561</v>
      </c>
      <c r="G36" s="28" t="s">
        <v>1560</v>
      </c>
      <c r="H36" s="28">
        <v>406</v>
      </c>
    </row>
    <row r="37" spans="1:8" ht="15" customHeight="1">
      <c r="A37" s="28">
        <v>8</v>
      </c>
      <c r="B37" s="28" t="str">
        <f t="shared" si="2"/>
        <v>407-A4</v>
      </c>
      <c r="C37" s="28">
        <v>27</v>
      </c>
      <c r="D37" s="28">
        <v>50</v>
      </c>
      <c r="E37" s="28" t="s">
        <v>1549</v>
      </c>
      <c r="F37" s="28" t="s">
        <v>1561</v>
      </c>
      <c r="G37" s="28" t="s">
        <v>1560</v>
      </c>
      <c r="H37" s="28">
        <v>407</v>
      </c>
    </row>
    <row r="38" spans="1:8" ht="15" customHeight="1">
      <c r="A38" s="28">
        <v>9</v>
      </c>
      <c r="B38" s="28" t="str">
        <f t="shared" si="2"/>
        <v>408-A4</v>
      </c>
      <c r="C38" s="28">
        <v>18</v>
      </c>
      <c r="D38" s="28">
        <v>40</v>
      </c>
      <c r="E38" s="28" t="s">
        <v>1549</v>
      </c>
      <c r="F38" s="28" t="s">
        <v>1561</v>
      </c>
      <c r="G38" s="28" t="s">
        <v>1560</v>
      </c>
      <c r="H38" s="28">
        <v>408</v>
      </c>
    </row>
    <row r="39" spans="1:8" ht="15" customHeight="1">
      <c r="A39" s="28">
        <v>10</v>
      </c>
      <c r="B39" s="28" t="str">
        <f t="shared" si="2"/>
        <v>409-A4</v>
      </c>
      <c r="C39" s="28">
        <v>26</v>
      </c>
      <c r="D39" s="28">
        <v>50</v>
      </c>
      <c r="E39" s="28" t="s">
        <v>1549</v>
      </c>
      <c r="F39" s="28" t="s">
        <v>1561</v>
      </c>
      <c r="G39" s="28" t="s">
        <v>1560</v>
      </c>
      <c r="H39" s="28">
        <v>409</v>
      </c>
    </row>
    <row r="40" spans="1:8" ht="15" customHeight="1">
      <c r="A40" s="28">
        <v>11</v>
      </c>
      <c r="B40" s="28" t="str">
        <f t="shared" si="2"/>
        <v>410-A4</v>
      </c>
      <c r="C40" s="28">
        <v>26</v>
      </c>
      <c r="D40" s="28">
        <v>50</v>
      </c>
      <c r="E40" s="28" t="s">
        <v>1549</v>
      </c>
      <c r="F40" s="28"/>
      <c r="G40" s="28" t="s">
        <v>1560</v>
      </c>
      <c r="H40" s="28">
        <v>410</v>
      </c>
    </row>
    <row r="41" spans="1:8" ht="15" customHeight="1">
      <c r="A41" s="28">
        <v>12</v>
      </c>
      <c r="B41" s="28" t="str">
        <f t="shared" si="2"/>
        <v>411-A4</v>
      </c>
      <c r="C41" s="28">
        <v>25</v>
      </c>
      <c r="D41" s="28">
        <v>50</v>
      </c>
      <c r="E41" s="28" t="s">
        <v>1549</v>
      </c>
      <c r="F41" s="28"/>
      <c r="G41" s="28" t="s">
        <v>1560</v>
      </c>
      <c r="H41" s="28">
        <v>411</v>
      </c>
    </row>
    <row r="42" spans="1:8" ht="15" customHeight="1">
      <c r="A42" s="28">
        <v>13</v>
      </c>
      <c r="B42" s="28" t="str">
        <f t="shared" si="2"/>
        <v>412-A4</v>
      </c>
      <c r="C42" s="28">
        <v>30</v>
      </c>
      <c r="D42" s="28">
        <v>50</v>
      </c>
      <c r="E42" s="28" t="s">
        <v>1549</v>
      </c>
      <c r="F42" s="28"/>
      <c r="G42" s="28" t="s">
        <v>1560</v>
      </c>
      <c r="H42" s="28">
        <v>412</v>
      </c>
    </row>
    <row r="43" spans="1:8" ht="15" customHeight="1">
      <c r="A43" s="28">
        <v>14</v>
      </c>
      <c r="B43" s="28" t="str">
        <f t="shared" si="2"/>
        <v>414-A4</v>
      </c>
      <c r="C43" s="28">
        <v>24</v>
      </c>
      <c r="D43" s="28">
        <v>50</v>
      </c>
      <c r="E43" s="28" t="s">
        <v>1549</v>
      </c>
      <c r="F43" s="28"/>
      <c r="G43" s="28" t="s">
        <v>1560</v>
      </c>
      <c r="H43" s="28">
        <v>414</v>
      </c>
    </row>
    <row r="44" spans="1:8" s="27" customFormat="1" ht="19.5" customHeight="1">
      <c r="A44" s="23" t="s">
        <v>1562</v>
      </c>
      <c r="B44" s="24" t="str">
        <f>A50&amp;" phòng"</f>
        <v>6 phòng</v>
      </c>
      <c r="C44" s="24"/>
      <c r="D44" s="24"/>
      <c r="E44" s="24"/>
      <c r="F44" s="25"/>
      <c r="G44" s="24"/>
      <c r="H44" s="24" t="s">
        <v>1559</v>
      </c>
    </row>
    <row r="45" spans="1:8" ht="15" customHeight="1">
      <c r="A45" s="28">
        <v>1</v>
      </c>
      <c r="B45" s="28" t="str">
        <f aca="true" t="shared" si="3" ref="B45:B50">H45&amp;"-"&amp;G45</f>
        <v>404-A5</v>
      </c>
      <c r="C45" s="28">
        <v>24</v>
      </c>
      <c r="D45" s="28">
        <v>45</v>
      </c>
      <c r="E45" s="28" t="s">
        <v>1549</v>
      </c>
      <c r="F45" s="28"/>
      <c r="G45" s="28" t="s">
        <v>1563</v>
      </c>
      <c r="H45" s="28">
        <v>404</v>
      </c>
    </row>
    <row r="46" spans="1:8" ht="15" customHeight="1">
      <c r="A46" s="28">
        <v>2</v>
      </c>
      <c r="B46" s="28" t="str">
        <f t="shared" si="3"/>
        <v>405-A5</v>
      </c>
      <c r="C46" s="28">
        <v>24</v>
      </c>
      <c r="D46" s="28">
        <v>45</v>
      </c>
      <c r="E46" s="28" t="s">
        <v>1549</v>
      </c>
      <c r="F46" s="28"/>
      <c r="G46" s="28" t="s">
        <v>1563</v>
      </c>
      <c r="H46" s="28">
        <v>405</v>
      </c>
    </row>
    <row r="47" spans="1:8" ht="15" customHeight="1">
      <c r="A47" s="28">
        <v>3</v>
      </c>
      <c r="B47" s="28" t="str">
        <f t="shared" si="3"/>
        <v>406-A5</v>
      </c>
      <c r="C47" s="28">
        <v>24</v>
      </c>
      <c r="D47" s="28">
        <v>45</v>
      </c>
      <c r="E47" s="28" t="s">
        <v>1549</v>
      </c>
      <c r="F47" s="28"/>
      <c r="G47" s="28" t="s">
        <v>1563</v>
      </c>
      <c r="H47" s="28">
        <v>406</v>
      </c>
    </row>
    <row r="48" spans="1:8" ht="15" customHeight="1">
      <c r="A48" s="28">
        <v>4</v>
      </c>
      <c r="B48" s="28" t="str">
        <f t="shared" si="3"/>
        <v>407-A5</v>
      </c>
      <c r="C48" s="28">
        <v>24</v>
      </c>
      <c r="D48" s="28">
        <v>45</v>
      </c>
      <c r="E48" s="28" t="s">
        <v>1549</v>
      </c>
      <c r="F48" s="28"/>
      <c r="G48" s="28" t="s">
        <v>1563</v>
      </c>
      <c r="H48" s="28">
        <v>407</v>
      </c>
    </row>
    <row r="49" spans="1:8" ht="15" customHeight="1">
      <c r="A49" s="28">
        <v>5</v>
      </c>
      <c r="B49" s="28" t="str">
        <f t="shared" si="3"/>
        <v>408-A5</v>
      </c>
      <c r="C49" s="28">
        <v>24</v>
      </c>
      <c r="D49" s="28">
        <v>45</v>
      </c>
      <c r="E49" s="28" t="s">
        <v>1549</v>
      </c>
      <c r="F49" s="28"/>
      <c r="G49" s="28" t="s">
        <v>1563</v>
      </c>
      <c r="H49" s="28">
        <v>408</v>
      </c>
    </row>
    <row r="50" spans="1:8" ht="15" customHeight="1">
      <c r="A50" s="28">
        <v>6</v>
      </c>
      <c r="B50" s="28" t="str">
        <f t="shared" si="3"/>
        <v>409-A5</v>
      </c>
      <c r="C50" s="28">
        <v>24</v>
      </c>
      <c r="D50" s="28">
        <v>45</v>
      </c>
      <c r="E50" s="28" t="s">
        <v>1549</v>
      </c>
      <c r="F50" s="28"/>
      <c r="G50" s="28" t="s">
        <v>1563</v>
      </c>
      <c r="H50" s="28">
        <v>409</v>
      </c>
    </row>
    <row r="51" spans="1:8" s="27" customFormat="1" ht="19.5" customHeight="1">
      <c r="A51" s="23" t="s">
        <v>1564</v>
      </c>
      <c r="B51" s="24" t="str">
        <f>A55&amp;" phòng"</f>
        <v>4 phòng</v>
      </c>
      <c r="C51" s="24"/>
      <c r="D51" s="24"/>
      <c r="E51" s="24"/>
      <c r="F51" s="25"/>
      <c r="G51" s="24"/>
      <c r="H51" s="24" t="s">
        <v>1548</v>
      </c>
    </row>
    <row r="52" spans="1:8" ht="15" customHeight="1">
      <c r="A52" s="28">
        <v>1</v>
      </c>
      <c r="B52" s="28" t="str">
        <f>H52&amp;"-"&amp;G52</f>
        <v>101-B3</v>
      </c>
      <c r="C52" s="28">
        <v>27</v>
      </c>
      <c r="D52" s="28">
        <v>60</v>
      </c>
      <c r="E52" s="28"/>
      <c r="F52" s="28"/>
      <c r="G52" s="28" t="s">
        <v>1565</v>
      </c>
      <c r="H52" s="28">
        <v>101</v>
      </c>
    </row>
    <row r="53" spans="1:8" ht="15" customHeight="1">
      <c r="A53" s="28">
        <v>2</v>
      </c>
      <c r="B53" s="28" t="str">
        <f>H53&amp;"-"&amp;G53</f>
        <v>102-B3</v>
      </c>
      <c r="C53" s="28">
        <v>29</v>
      </c>
      <c r="D53" s="28">
        <v>60</v>
      </c>
      <c r="E53" s="28"/>
      <c r="F53" s="28"/>
      <c r="G53" s="28" t="s">
        <v>1565</v>
      </c>
      <c r="H53" s="28">
        <v>102</v>
      </c>
    </row>
    <row r="54" spans="1:8" ht="15" customHeight="1">
      <c r="A54" s="28">
        <v>3</v>
      </c>
      <c r="B54" s="28" t="str">
        <f>H54&amp;"-"&amp;G54</f>
        <v>103-B3</v>
      </c>
      <c r="C54" s="28">
        <v>32</v>
      </c>
      <c r="D54" s="28">
        <v>60</v>
      </c>
      <c r="E54" s="28"/>
      <c r="F54" s="28"/>
      <c r="G54" s="28" t="s">
        <v>1565</v>
      </c>
      <c r="H54" s="28">
        <v>103</v>
      </c>
    </row>
    <row r="55" spans="1:8" ht="15" customHeight="1">
      <c r="A55" s="28">
        <v>4</v>
      </c>
      <c r="B55" s="28" t="str">
        <f>H55&amp;"-"&amp;G55</f>
        <v>104-B3</v>
      </c>
      <c r="C55" s="28">
        <v>20</v>
      </c>
      <c r="D55" s="28">
        <v>40</v>
      </c>
      <c r="E55" s="28"/>
      <c r="F55" s="28"/>
      <c r="G55" s="28" t="s">
        <v>1565</v>
      </c>
      <c r="H55" s="28">
        <v>104</v>
      </c>
    </row>
    <row r="56" spans="1:8" s="27" customFormat="1" ht="19.5" customHeight="1">
      <c r="A56" s="23" t="s">
        <v>1566</v>
      </c>
      <c r="B56" s="24" t="str">
        <f>A68&amp;" phòng"</f>
        <v>12 phòng</v>
      </c>
      <c r="C56" s="24"/>
      <c r="D56" s="24"/>
      <c r="E56" s="24"/>
      <c r="F56" s="25"/>
      <c r="G56" s="24"/>
      <c r="H56" s="24" t="s">
        <v>1567</v>
      </c>
    </row>
    <row r="57" spans="1:8" ht="15" customHeight="1">
      <c r="A57" s="28">
        <v>1</v>
      </c>
      <c r="B57" s="28" t="str">
        <f aca="true" t="shared" si="4" ref="B57:B120">H57&amp;"-"&amp;G57</f>
        <v>101-B4</v>
      </c>
      <c r="C57" s="28">
        <v>27</v>
      </c>
      <c r="D57" s="28">
        <v>60</v>
      </c>
      <c r="E57" s="28"/>
      <c r="F57" s="28"/>
      <c r="G57" s="28" t="s">
        <v>1568</v>
      </c>
      <c r="H57" s="28">
        <v>101</v>
      </c>
    </row>
    <row r="58" spans="1:8" ht="15" customHeight="1">
      <c r="A58" s="28">
        <v>2</v>
      </c>
      <c r="B58" s="28" t="str">
        <f t="shared" si="4"/>
        <v>102-B4</v>
      </c>
      <c r="C58" s="28">
        <v>27</v>
      </c>
      <c r="D58" s="28">
        <v>60</v>
      </c>
      <c r="E58" s="28"/>
      <c r="F58" s="28"/>
      <c r="G58" s="28" t="s">
        <v>1568</v>
      </c>
      <c r="H58" s="28">
        <v>102</v>
      </c>
    </row>
    <row r="59" spans="1:8" ht="15" customHeight="1">
      <c r="A59" s="28">
        <v>3</v>
      </c>
      <c r="B59" s="28" t="str">
        <f t="shared" si="4"/>
        <v>103-B4</v>
      </c>
      <c r="C59" s="28">
        <v>27</v>
      </c>
      <c r="D59" s="28">
        <v>60</v>
      </c>
      <c r="E59" s="28"/>
      <c r="F59" s="28"/>
      <c r="G59" s="28" t="s">
        <v>1568</v>
      </c>
      <c r="H59" s="28">
        <v>103</v>
      </c>
    </row>
    <row r="60" spans="1:8" ht="15" customHeight="1">
      <c r="A60" s="28">
        <v>4</v>
      </c>
      <c r="B60" s="28" t="str">
        <f t="shared" si="4"/>
        <v>104-B4</v>
      </c>
      <c r="C60" s="28">
        <v>27</v>
      </c>
      <c r="D60" s="28">
        <v>60</v>
      </c>
      <c r="E60" s="28"/>
      <c r="F60" s="28"/>
      <c r="G60" s="28" t="s">
        <v>1568</v>
      </c>
      <c r="H60" s="28">
        <v>104</v>
      </c>
    </row>
    <row r="61" spans="1:8" ht="15" customHeight="1">
      <c r="A61" s="28">
        <v>5</v>
      </c>
      <c r="B61" s="28" t="str">
        <f t="shared" si="4"/>
        <v>201-B4</v>
      </c>
      <c r="C61" s="28">
        <v>27</v>
      </c>
      <c r="D61" s="28">
        <v>60</v>
      </c>
      <c r="E61" s="28"/>
      <c r="F61" s="28"/>
      <c r="G61" s="28" t="s">
        <v>1568</v>
      </c>
      <c r="H61" s="28">
        <v>201</v>
      </c>
    </row>
    <row r="62" spans="1:8" ht="15" customHeight="1">
      <c r="A62" s="28">
        <v>6</v>
      </c>
      <c r="B62" s="28" t="str">
        <f t="shared" si="4"/>
        <v>202-B4</v>
      </c>
      <c r="C62" s="28">
        <v>27</v>
      </c>
      <c r="D62" s="28">
        <v>60</v>
      </c>
      <c r="E62" s="28"/>
      <c r="F62" s="28"/>
      <c r="G62" s="28" t="s">
        <v>1568</v>
      </c>
      <c r="H62" s="28">
        <v>202</v>
      </c>
    </row>
    <row r="63" spans="1:8" ht="15" customHeight="1">
      <c r="A63" s="28">
        <v>7</v>
      </c>
      <c r="B63" s="28" t="str">
        <f t="shared" si="4"/>
        <v>203-B4</v>
      </c>
      <c r="C63" s="28">
        <v>27</v>
      </c>
      <c r="D63" s="28">
        <v>60</v>
      </c>
      <c r="E63" s="28"/>
      <c r="F63" s="28"/>
      <c r="G63" s="28" t="s">
        <v>1568</v>
      </c>
      <c r="H63" s="28">
        <v>203</v>
      </c>
    </row>
    <row r="64" spans="1:8" ht="15" customHeight="1">
      <c r="A64" s="28">
        <v>8</v>
      </c>
      <c r="B64" s="28" t="str">
        <f t="shared" si="4"/>
        <v>204-B4</v>
      </c>
      <c r="C64" s="28">
        <v>27</v>
      </c>
      <c r="D64" s="28">
        <v>60</v>
      </c>
      <c r="E64" s="28"/>
      <c r="F64" s="28"/>
      <c r="G64" s="28" t="s">
        <v>1568</v>
      </c>
      <c r="H64" s="28">
        <v>204</v>
      </c>
    </row>
    <row r="65" spans="1:8" ht="15" customHeight="1">
      <c r="A65" s="28">
        <v>9</v>
      </c>
      <c r="B65" s="28" t="str">
        <f t="shared" si="4"/>
        <v>301-B4</v>
      </c>
      <c r="C65" s="28">
        <v>27</v>
      </c>
      <c r="D65" s="28">
        <v>60</v>
      </c>
      <c r="E65" s="28"/>
      <c r="F65" s="28"/>
      <c r="G65" s="28" t="s">
        <v>1568</v>
      </c>
      <c r="H65" s="28">
        <v>301</v>
      </c>
    </row>
    <row r="66" spans="1:8" ht="15" customHeight="1">
      <c r="A66" s="28">
        <v>10</v>
      </c>
      <c r="B66" s="28" t="str">
        <f t="shared" si="4"/>
        <v>302-B4</v>
      </c>
      <c r="C66" s="28">
        <v>27</v>
      </c>
      <c r="D66" s="28">
        <v>60</v>
      </c>
      <c r="E66" s="28"/>
      <c r="F66" s="28"/>
      <c r="G66" s="28" t="s">
        <v>1568</v>
      </c>
      <c r="H66" s="28">
        <v>302</v>
      </c>
    </row>
    <row r="67" spans="1:8" ht="15" customHeight="1">
      <c r="A67" s="28">
        <v>11</v>
      </c>
      <c r="B67" s="28" t="str">
        <f t="shared" si="4"/>
        <v>303-B4</v>
      </c>
      <c r="C67" s="28">
        <v>27</v>
      </c>
      <c r="D67" s="28">
        <v>60</v>
      </c>
      <c r="E67" s="28"/>
      <c r="F67" s="28"/>
      <c r="G67" s="28" t="s">
        <v>1568</v>
      </c>
      <c r="H67" s="28">
        <v>303</v>
      </c>
    </row>
    <row r="68" spans="1:8" ht="15" customHeight="1">
      <c r="A68" s="28">
        <v>12</v>
      </c>
      <c r="B68" s="28" t="str">
        <f t="shared" si="4"/>
        <v>304-B4</v>
      </c>
      <c r="C68" s="28">
        <v>27</v>
      </c>
      <c r="D68" s="28">
        <v>60</v>
      </c>
      <c r="E68" s="28"/>
      <c r="F68" s="28"/>
      <c r="G68" s="28" t="s">
        <v>1568</v>
      </c>
      <c r="H68" s="28">
        <v>304</v>
      </c>
    </row>
    <row r="69" spans="1:8" s="27" customFormat="1" ht="19.5" customHeight="1">
      <c r="A69" s="23" t="s">
        <v>1569</v>
      </c>
      <c r="B69" s="24" t="str">
        <f>A101&amp;" phòng"</f>
        <v>32 phòng</v>
      </c>
      <c r="C69" s="24"/>
      <c r="D69" s="24"/>
      <c r="E69" s="24"/>
      <c r="F69" s="25"/>
      <c r="G69" s="24"/>
      <c r="H69" s="24" t="s">
        <v>1570</v>
      </c>
    </row>
    <row r="70" spans="1:8" ht="15" customHeight="1">
      <c r="A70" s="28">
        <v>1</v>
      </c>
      <c r="B70" s="28" t="str">
        <f t="shared" si="4"/>
        <v>108-B5</v>
      </c>
      <c r="C70" s="28">
        <v>28</v>
      </c>
      <c r="D70" s="28">
        <v>50</v>
      </c>
      <c r="E70" s="28"/>
      <c r="F70" s="28"/>
      <c r="G70" s="28" t="s">
        <v>1571</v>
      </c>
      <c r="H70" s="28">
        <v>108</v>
      </c>
    </row>
    <row r="71" spans="1:8" ht="15" customHeight="1">
      <c r="A71" s="28">
        <v>2</v>
      </c>
      <c r="B71" s="28" t="str">
        <f t="shared" si="4"/>
        <v>109-B5</v>
      </c>
      <c r="C71" s="28">
        <v>28</v>
      </c>
      <c r="D71" s="28">
        <v>50</v>
      </c>
      <c r="E71" s="28"/>
      <c r="F71" s="28"/>
      <c r="G71" s="28" t="s">
        <v>1571</v>
      </c>
      <c r="H71" s="28">
        <v>109</v>
      </c>
    </row>
    <row r="72" spans="1:8" ht="15" customHeight="1">
      <c r="A72" s="28">
        <v>3</v>
      </c>
      <c r="B72" s="28" t="str">
        <f t="shared" si="4"/>
        <v>110-B5</v>
      </c>
      <c r="C72" s="28">
        <v>30</v>
      </c>
      <c r="D72" s="28">
        <v>50</v>
      </c>
      <c r="E72" s="28"/>
      <c r="F72" s="28"/>
      <c r="G72" s="28" t="s">
        <v>1571</v>
      </c>
      <c r="H72" s="28">
        <v>110</v>
      </c>
    </row>
    <row r="73" spans="1:8" ht="15" customHeight="1">
      <c r="A73" s="28">
        <v>4</v>
      </c>
      <c r="B73" s="28" t="str">
        <f t="shared" si="4"/>
        <v>201-B5</v>
      </c>
      <c r="C73" s="28">
        <v>50</v>
      </c>
      <c r="D73" s="28">
        <v>80</v>
      </c>
      <c r="E73" s="28"/>
      <c r="F73" s="28"/>
      <c r="G73" s="28" t="s">
        <v>1571</v>
      </c>
      <c r="H73" s="28">
        <v>201</v>
      </c>
    </row>
    <row r="74" spans="1:8" ht="15" customHeight="1">
      <c r="A74" s="28">
        <v>5</v>
      </c>
      <c r="B74" s="28" t="str">
        <f t="shared" si="4"/>
        <v>202-B5</v>
      </c>
      <c r="C74" s="28">
        <v>48</v>
      </c>
      <c r="D74" s="28">
        <v>80</v>
      </c>
      <c r="E74" s="28"/>
      <c r="F74" s="28"/>
      <c r="G74" s="28" t="s">
        <v>1571</v>
      </c>
      <c r="H74" s="28">
        <v>202</v>
      </c>
    </row>
    <row r="75" spans="1:8" ht="15" customHeight="1">
      <c r="A75" s="28">
        <v>6</v>
      </c>
      <c r="B75" s="28" t="str">
        <f t="shared" si="4"/>
        <v>203-B5</v>
      </c>
      <c r="C75" s="28">
        <v>32</v>
      </c>
      <c r="D75" s="28">
        <v>55</v>
      </c>
      <c r="E75" s="28"/>
      <c r="F75" s="28"/>
      <c r="G75" s="28" t="s">
        <v>1571</v>
      </c>
      <c r="H75" s="28">
        <v>203</v>
      </c>
    </row>
    <row r="76" spans="1:8" ht="15" customHeight="1">
      <c r="A76" s="28">
        <v>7</v>
      </c>
      <c r="B76" s="28" t="str">
        <f t="shared" si="4"/>
        <v>204-B5</v>
      </c>
      <c r="C76" s="28">
        <v>32</v>
      </c>
      <c r="D76" s="28">
        <v>55</v>
      </c>
      <c r="E76" s="28"/>
      <c r="F76" s="28"/>
      <c r="G76" s="28" t="s">
        <v>1571</v>
      </c>
      <c r="H76" s="28">
        <v>204</v>
      </c>
    </row>
    <row r="77" spans="1:8" ht="15" customHeight="1">
      <c r="A77" s="28">
        <v>8</v>
      </c>
      <c r="B77" s="28" t="str">
        <f t="shared" si="4"/>
        <v>205-B5</v>
      </c>
      <c r="C77" s="28">
        <v>32</v>
      </c>
      <c r="D77" s="28">
        <v>55</v>
      </c>
      <c r="E77" s="28" t="s">
        <v>1549</v>
      </c>
      <c r="F77" s="28"/>
      <c r="G77" s="28" t="s">
        <v>1571</v>
      </c>
      <c r="H77" s="28">
        <v>205</v>
      </c>
    </row>
    <row r="78" spans="1:8" ht="15" customHeight="1">
      <c r="A78" s="28">
        <v>9</v>
      </c>
      <c r="B78" s="28" t="str">
        <f t="shared" si="4"/>
        <v>206-B5</v>
      </c>
      <c r="C78" s="28">
        <v>32</v>
      </c>
      <c r="D78" s="28">
        <v>55</v>
      </c>
      <c r="E78" s="28" t="s">
        <v>1549</v>
      </c>
      <c r="F78" s="28"/>
      <c r="G78" s="28" t="s">
        <v>1571</v>
      </c>
      <c r="H78" s="28">
        <v>206</v>
      </c>
    </row>
    <row r="79" spans="1:8" ht="15" customHeight="1">
      <c r="A79" s="28">
        <v>10</v>
      </c>
      <c r="B79" s="28" t="str">
        <f t="shared" si="4"/>
        <v>207-B5</v>
      </c>
      <c r="C79" s="28">
        <v>32</v>
      </c>
      <c r="D79" s="28">
        <v>55</v>
      </c>
      <c r="E79" s="28" t="s">
        <v>1549</v>
      </c>
      <c r="F79" s="28"/>
      <c r="G79" s="28" t="s">
        <v>1571</v>
      </c>
      <c r="H79" s="28">
        <v>207</v>
      </c>
    </row>
    <row r="80" spans="1:8" ht="15" customHeight="1">
      <c r="A80" s="28">
        <v>11</v>
      </c>
      <c r="B80" s="28" t="str">
        <f t="shared" si="4"/>
        <v>208-B5</v>
      </c>
      <c r="C80" s="28">
        <v>34</v>
      </c>
      <c r="D80" s="28">
        <v>60</v>
      </c>
      <c r="E80" s="28" t="s">
        <v>1549</v>
      </c>
      <c r="F80" s="28"/>
      <c r="G80" s="28" t="s">
        <v>1571</v>
      </c>
      <c r="H80" s="28">
        <v>208</v>
      </c>
    </row>
    <row r="81" spans="1:8" ht="15" customHeight="1">
      <c r="A81" s="28">
        <v>12</v>
      </c>
      <c r="B81" s="28" t="str">
        <f t="shared" si="4"/>
        <v>209-B5</v>
      </c>
      <c r="C81" s="28">
        <v>40</v>
      </c>
      <c r="D81" s="28">
        <v>80</v>
      </c>
      <c r="E81" s="28" t="s">
        <v>1549</v>
      </c>
      <c r="F81" s="28"/>
      <c r="G81" s="28" t="s">
        <v>1571</v>
      </c>
      <c r="H81" s="28">
        <v>209</v>
      </c>
    </row>
    <row r="82" spans="1:8" ht="15" customHeight="1">
      <c r="A82" s="28">
        <v>13</v>
      </c>
      <c r="B82" s="28" t="str">
        <f t="shared" si="4"/>
        <v>301-B5</v>
      </c>
      <c r="C82" s="28">
        <v>48</v>
      </c>
      <c r="D82" s="28">
        <v>80</v>
      </c>
      <c r="E82" s="28" t="s">
        <v>1549</v>
      </c>
      <c r="F82" s="28"/>
      <c r="G82" s="28" t="s">
        <v>1571</v>
      </c>
      <c r="H82" s="28">
        <v>301</v>
      </c>
    </row>
    <row r="83" spans="1:8" ht="15" customHeight="1">
      <c r="A83" s="28">
        <v>14</v>
      </c>
      <c r="B83" s="28" t="str">
        <f t="shared" si="4"/>
        <v>302-B5</v>
      </c>
      <c r="C83" s="28">
        <v>48</v>
      </c>
      <c r="D83" s="28">
        <v>80</v>
      </c>
      <c r="E83" s="28" t="s">
        <v>1549</v>
      </c>
      <c r="F83" s="28"/>
      <c r="G83" s="28" t="s">
        <v>1571</v>
      </c>
      <c r="H83" s="28">
        <v>302</v>
      </c>
    </row>
    <row r="84" spans="1:8" ht="15" customHeight="1">
      <c r="A84" s="28">
        <v>15</v>
      </c>
      <c r="B84" s="28" t="str">
        <f t="shared" si="4"/>
        <v>303-B5</v>
      </c>
      <c r="C84" s="28">
        <v>32</v>
      </c>
      <c r="D84" s="28">
        <v>55</v>
      </c>
      <c r="E84" s="28" t="s">
        <v>1549</v>
      </c>
      <c r="F84" s="28"/>
      <c r="G84" s="28" t="s">
        <v>1571</v>
      </c>
      <c r="H84" s="28">
        <v>303</v>
      </c>
    </row>
    <row r="85" spans="1:8" ht="15" customHeight="1">
      <c r="A85" s="28">
        <v>16</v>
      </c>
      <c r="B85" s="28" t="str">
        <f t="shared" si="4"/>
        <v>304-B5</v>
      </c>
      <c r="C85" s="28">
        <v>32</v>
      </c>
      <c r="D85" s="28">
        <v>55</v>
      </c>
      <c r="E85" s="28" t="s">
        <v>1549</v>
      </c>
      <c r="F85" s="28"/>
      <c r="G85" s="28" t="s">
        <v>1571</v>
      </c>
      <c r="H85" s="28">
        <v>304</v>
      </c>
    </row>
    <row r="86" spans="1:8" ht="15" customHeight="1">
      <c r="A86" s="28">
        <v>17</v>
      </c>
      <c r="B86" s="28" t="str">
        <f t="shared" si="4"/>
        <v>305-B5</v>
      </c>
      <c r="C86" s="28">
        <v>32</v>
      </c>
      <c r="D86" s="28">
        <v>55</v>
      </c>
      <c r="E86" s="28" t="s">
        <v>1549</v>
      </c>
      <c r="F86" s="28"/>
      <c r="G86" s="28" t="s">
        <v>1571</v>
      </c>
      <c r="H86" s="28">
        <v>305</v>
      </c>
    </row>
    <row r="87" spans="1:8" ht="15" customHeight="1">
      <c r="A87" s="28">
        <v>18</v>
      </c>
      <c r="B87" s="28" t="str">
        <f t="shared" si="4"/>
        <v>306-B5</v>
      </c>
      <c r="C87" s="28">
        <v>32</v>
      </c>
      <c r="D87" s="28">
        <v>55</v>
      </c>
      <c r="E87" s="28" t="s">
        <v>1549</v>
      </c>
      <c r="F87" s="28"/>
      <c r="G87" s="28" t="s">
        <v>1571</v>
      </c>
      <c r="H87" s="28">
        <v>306</v>
      </c>
    </row>
    <row r="88" spans="1:8" ht="15" customHeight="1">
      <c r="A88" s="28">
        <v>19</v>
      </c>
      <c r="B88" s="28" t="str">
        <f t="shared" si="4"/>
        <v>307-B5</v>
      </c>
      <c r="C88" s="28">
        <v>32</v>
      </c>
      <c r="D88" s="28">
        <v>55</v>
      </c>
      <c r="E88" s="28" t="s">
        <v>1549</v>
      </c>
      <c r="F88" s="28"/>
      <c r="G88" s="28" t="s">
        <v>1571</v>
      </c>
      <c r="H88" s="28">
        <v>307</v>
      </c>
    </row>
    <row r="89" spans="1:8" ht="15" customHeight="1">
      <c r="A89" s="28">
        <v>20</v>
      </c>
      <c r="B89" s="28" t="str">
        <f t="shared" si="4"/>
        <v>308-B5</v>
      </c>
      <c r="C89" s="28">
        <v>37</v>
      </c>
      <c r="D89" s="28">
        <v>60</v>
      </c>
      <c r="E89" s="28" t="s">
        <v>1549</v>
      </c>
      <c r="F89" s="28"/>
      <c r="G89" s="28" t="s">
        <v>1571</v>
      </c>
      <c r="H89" s="28">
        <v>308</v>
      </c>
    </row>
    <row r="90" spans="1:8" ht="15" customHeight="1">
      <c r="A90" s="28">
        <v>21</v>
      </c>
      <c r="B90" s="28" t="str">
        <f t="shared" si="4"/>
        <v>309-B5</v>
      </c>
      <c r="C90" s="28">
        <v>48</v>
      </c>
      <c r="D90" s="28">
        <v>80</v>
      </c>
      <c r="E90" s="28" t="s">
        <v>1549</v>
      </c>
      <c r="F90" s="28"/>
      <c r="G90" s="28" t="s">
        <v>1571</v>
      </c>
      <c r="H90" s="28">
        <v>309</v>
      </c>
    </row>
    <row r="91" spans="1:8" ht="15" customHeight="1">
      <c r="A91" s="28">
        <v>22</v>
      </c>
      <c r="B91" s="28" t="str">
        <f t="shared" si="4"/>
        <v>310-B5</v>
      </c>
      <c r="C91" s="28">
        <v>48</v>
      </c>
      <c r="D91" s="28">
        <v>80</v>
      </c>
      <c r="E91" s="28" t="s">
        <v>1549</v>
      </c>
      <c r="F91" s="28"/>
      <c r="G91" s="28" t="s">
        <v>1571</v>
      </c>
      <c r="H91" s="28">
        <v>310</v>
      </c>
    </row>
    <row r="92" spans="1:8" ht="15" customHeight="1">
      <c r="A92" s="28">
        <v>23</v>
      </c>
      <c r="B92" s="28" t="str">
        <f t="shared" si="4"/>
        <v>401-B5</v>
      </c>
      <c r="C92" s="28">
        <v>48</v>
      </c>
      <c r="D92" s="28">
        <v>80</v>
      </c>
      <c r="E92" s="28" t="s">
        <v>1549</v>
      </c>
      <c r="F92" s="28"/>
      <c r="G92" s="28" t="s">
        <v>1571</v>
      </c>
      <c r="H92" s="28">
        <v>401</v>
      </c>
    </row>
    <row r="93" spans="1:8" ht="15" customHeight="1">
      <c r="A93" s="28">
        <v>24</v>
      </c>
      <c r="B93" s="28" t="str">
        <f t="shared" si="4"/>
        <v>402-B5</v>
      </c>
      <c r="C93" s="28">
        <v>48</v>
      </c>
      <c r="D93" s="28">
        <v>80</v>
      </c>
      <c r="E93" s="28" t="s">
        <v>1549</v>
      </c>
      <c r="F93" s="28"/>
      <c r="G93" s="28" t="s">
        <v>1571</v>
      </c>
      <c r="H93" s="28">
        <v>402</v>
      </c>
    </row>
    <row r="94" spans="1:8" ht="15" customHeight="1">
      <c r="A94" s="28">
        <v>25</v>
      </c>
      <c r="B94" s="28" t="str">
        <f t="shared" si="4"/>
        <v>403-B5</v>
      </c>
      <c r="C94" s="28">
        <v>32</v>
      </c>
      <c r="D94" s="28">
        <v>55</v>
      </c>
      <c r="E94" s="28" t="s">
        <v>1549</v>
      </c>
      <c r="F94" s="28"/>
      <c r="G94" s="28" t="s">
        <v>1571</v>
      </c>
      <c r="H94" s="28">
        <v>403</v>
      </c>
    </row>
    <row r="95" spans="1:8" ht="15" customHeight="1">
      <c r="A95" s="28">
        <v>26</v>
      </c>
      <c r="B95" s="28" t="str">
        <f t="shared" si="4"/>
        <v>404-B5</v>
      </c>
      <c r="C95" s="28">
        <v>32</v>
      </c>
      <c r="D95" s="28">
        <v>55</v>
      </c>
      <c r="E95" s="28" t="s">
        <v>1549</v>
      </c>
      <c r="F95" s="28"/>
      <c r="G95" s="28" t="s">
        <v>1571</v>
      </c>
      <c r="H95" s="28">
        <v>404</v>
      </c>
    </row>
    <row r="96" spans="1:8" ht="15" customHeight="1">
      <c r="A96" s="28">
        <v>27</v>
      </c>
      <c r="B96" s="28" t="str">
        <f t="shared" si="4"/>
        <v>405-B5</v>
      </c>
      <c r="C96" s="28">
        <v>32</v>
      </c>
      <c r="D96" s="28">
        <v>55</v>
      </c>
      <c r="E96" s="28" t="s">
        <v>1549</v>
      </c>
      <c r="F96" s="28"/>
      <c r="G96" s="28" t="s">
        <v>1571</v>
      </c>
      <c r="H96" s="28">
        <v>405</v>
      </c>
    </row>
    <row r="97" spans="1:8" ht="15" customHeight="1">
      <c r="A97" s="28">
        <v>28</v>
      </c>
      <c r="B97" s="28" t="str">
        <f t="shared" si="4"/>
        <v>406-B5</v>
      </c>
      <c r="C97" s="28">
        <v>32</v>
      </c>
      <c r="D97" s="28">
        <v>55</v>
      </c>
      <c r="E97" s="28" t="s">
        <v>1549</v>
      </c>
      <c r="F97" s="28"/>
      <c r="G97" s="28" t="s">
        <v>1571</v>
      </c>
      <c r="H97" s="28">
        <v>406</v>
      </c>
    </row>
    <row r="98" spans="1:8" ht="15" customHeight="1">
      <c r="A98" s="28">
        <v>29</v>
      </c>
      <c r="B98" s="28" t="str">
        <f t="shared" si="4"/>
        <v>407-B5</v>
      </c>
      <c r="C98" s="28">
        <v>32</v>
      </c>
      <c r="D98" s="28">
        <v>55</v>
      </c>
      <c r="E98" s="28" t="s">
        <v>1549</v>
      </c>
      <c r="F98" s="28"/>
      <c r="G98" s="28" t="s">
        <v>1571</v>
      </c>
      <c r="H98" s="28">
        <v>407</v>
      </c>
    </row>
    <row r="99" spans="1:8" ht="15" customHeight="1">
      <c r="A99" s="28">
        <v>30</v>
      </c>
      <c r="B99" s="28" t="str">
        <f t="shared" si="4"/>
        <v>408-B5</v>
      </c>
      <c r="C99" s="28">
        <v>32</v>
      </c>
      <c r="D99" s="28">
        <v>55</v>
      </c>
      <c r="E99" s="28" t="s">
        <v>1549</v>
      </c>
      <c r="F99" s="28"/>
      <c r="G99" s="28" t="s">
        <v>1571</v>
      </c>
      <c r="H99" s="28">
        <v>408</v>
      </c>
    </row>
    <row r="100" spans="1:8" ht="15" customHeight="1">
      <c r="A100" s="28">
        <v>31</v>
      </c>
      <c r="B100" s="28" t="str">
        <f t="shared" si="4"/>
        <v>409-B5</v>
      </c>
      <c r="C100" s="28">
        <v>50</v>
      </c>
      <c r="D100" s="28">
        <v>80</v>
      </c>
      <c r="E100" s="28" t="s">
        <v>1549</v>
      </c>
      <c r="F100" s="28"/>
      <c r="G100" s="28" t="s">
        <v>1571</v>
      </c>
      <c r="H100" s="28">
        <v>409</v>
      </c>
    </row>
    <row r="101" spans="1:8" ht="15" customHeight="1">
      <c r="A101" s="28">
        <v>32</v>
      </c>
      <c r="B101" s="28" t="str">
        <f t="shared" si="4"/>
        <v>410-B5</v>
      </c>
      <c r="C101" s="28">
        <v>48</v>
      </c>
      <c r="D101" s="28">
        <v>80</v>
      </c>
      <c r="E101" s="28" t="s">
        <v>1549</v>
      </c>
      <c r="F101" s="28"/>
      <c r="G101" s="28" t="s">
        <v>1571</v>
      </c>
      <c r="H101" s="28">
        <v>410</v>
      </c>
    </row>
    <row r="102" spans="1:8" s="27" customFormat="1" ht="19.5" customHeight="1">
      <c r="A102" s="23" t="s">
        <v>1572</v>
      </c>
      <c r="B102" s="24" t="s">
        <v>1573</v>
      </c>
      <c r="C102" s="24"/>
      <c r="D102" s="24"/>
      <c r="E102" s="24"/>
      <c r="F102" s="25"/>
      <c r="G102" s="24"/>
      <c r="H102" s="24" t="s">
        <v>1574</v>
      </c>
    </row>
    <row r="103" spans="1:8" ht="13.5" customHeight="1">
      <c r="A103" s="28">
        <v>1</v>
      </c>
      <c r="B103" s="28" t="str">
        <f t="shared" si="4"/>
        <v>301-C1</v>
      </c>
      <c r="C103" s="28">
        <v>24</v>
      </c>
      <c r="D103" s="28">
        <v>45</v>
      </c>
      <c r="E103" s="28" t="s">
        <v>1549</v>
      </c>
      <c r="F103" s="28"/>
      <c r="G103" s="28" t="s">
        <v>1575</v>
      </c>
      <c r="H103" s="28">
        <v>301</v>
      </c>
    </row>
    <row r="104" spans="1:8" ht="13.5" customHeight="1">
      <c r="A104" s="28">
        <v>2</v>
      </c>
      <c r="B104" s="28" t="str">
        <f t="shared" si="4"/>
        <v>302-C1</v>
      </c>
      <c r="C104" s="28">
        <v>30</v>
      </c>
      <c r="D104" s="28">
        <v>60</v>
      </c>
      <c r="E104" s="28" t="s">
        <v>1549</v>
      </c>
      <c r="F104" s="28"/>
      <c r="G104" s="28" t="s">
        <v>1575</v>
      </c>
      <c r="H104" s="28">
        <v>302</v>
      </c>
    </row>
    <row r="105" spans="1:8" ht="13.5" customHeight="1">
      <c r="A105" s="28">
        <v>3</v>
      </c>
      <c r="B105" s="28" t="str">
        <f t="shared" si="4"/>
        <v>303-C1</v>
      </c>
      <c r="C105" s="28">
        <v>75</v>
      </c>
      <c r="D105" s="28">
        <v>150</v>
      </c>
      <c r="E105" s="28" t="s">
        <v>1549</v>
      </c>
      <c r="F105" s="28"/>
      <c r="G105" s="28" t="s">
        <v>1575</v>
      </c>
      <c r="H105" s="28">
        <v>303</v>
      </c>
    </row>
    <row r="106" spans="1:8" ht="13.5" customHeight="1">
      <c r="A106" s="28">
        <v>4</v>
      </c>
      <c r="B106" s="28" t="str">
        <f>H106&amp;"-"&amp;G106</f>
        <v>304-C1</v>
      </c>
      <c r="C106" s="28">
        <v>30</v>
      </c>
      <c r="D106" s="28">
        <v>60</v>
      </c>
      <c r="E106" s="28" t="s">
        <v>1549</v>
      </c>
      <c r="F106" s="28"/>
      <c r="G106" s="28" t="s">
        <v>1575</v>
      </c>
      <c r="H106" s="28">
        <v>304</v>
      </c>
    </row>
    <row r="107" spans="1:8" ht="13.5" customHeight="1">
      <c r="A107" s="28">
        <v>5</v>
      </c>
      <c r="B107" s="28" t="str">
        <f>H107&amp;"-"&amp;G107</f>
        <v>305-C1</v>
      </c>
      <c r="C107" s="28">
        <v>75</v>
      </c>
      <c r="D107" s="28">
        <v>150</v>
      </c>
      <c r="E107" s="28" t="s">
        <v>1549</v>
      </c>
      <c r="F107" s="28"/>
      <c r="G107" s="28" t="s">
        <v>1575</v>
      </c>
      <c r="H107" s="28">
        <v>305</v>
      </c>
    </row>
    <row r="108" spans="1:8" ht="13.5" customHeight="1">
      <c r="A108" s="28">
        <v>6</v>
      </c>
      <c r="B108" s="28" t="str">
        <f t="shared" si="4"/>
        <v>306-C1</v>
      </c>
      <c r="C108" s="28">
        <v>24</v>
      </c>
      <c r="D108" s="28">
        <v>45</v>
      </c>
      <c r="E108" s="28" t="s">
        <v>1549</v>
      </c>
      <c r="F108" s="28"/>
      <c r="G108" s="28" t="s">
        <v>1575</v>
      </c>
      <c r="H108" s="28">
        <v>306</v>
      </c>
    </row>
    <row r="109" spans="1:8" ht="13.5" customHeight="1">
      <c r="A109" s="28">
        <v>7</v>
      </c>
      <c r="B109" s="28" t="str">
        <f t="shared" si="4"/>
        <v>401-C1</v>
      </c>
      <c r="C109" s="28">
        <v>24</v>
      </c>
      <c r="D109" s="28">
        <v>45</v>
      </c>
      <c r="E109" s="28" t="s">
        <v>1549</v>
      </c>
      <c r="F109" s="28"/>
      <c r="G109" s="28" t="s">
        <v>1575</v>
      </c>
      <c r="H109" s="28">
        <v>401</v>
      </c>
    </row>
    <row r="110" spans="1:8" ht="13.5" customHeight="1">
      <c r="A110" s="28">
        <v>8</v>
      </c>
      <c r="B110" s="28" t="str">
        <f t="shared" si="4"/>
        <v>402-C1</v>
      </c>
      <c r="C110" s="28">
        <v>71</v>
      </c>
      <c r="D110" s="28">
        <v>150</v>
      </c>
      <c r="E110" s="28" t="s">
        <v>1549</v>
      </c>
      <c r="F110" s="28"/>
      <c r="G110" s="28" t="s">
        <v>1575</v>
      </c>
      <c r="H110" s="28">
        <v>402</v>
      </c>
    </row>
    <row r="111" spans="1:8" ht="13.5" customHeight="1">
      <c r="A111" s="28">
        <v>9</v>
      </c>
      <c r="B111" s="28" t="str">
        <f t="shared" si="4"/>
        <v>403-C1</v>
      </c>
      <c r="C111" s="28">
        <v>38</v>
      </c>
      <c r="D111" s="28">
        <v>60</v>
      </c>
      <c r="E111" s="28" t="s">
        <v>1549</v>
      </c>
      <c r="F111" s="28"/>
      <c r="G111" s="28" t="s">
        <v>1575</v>
      </c>
      <c r="H111" s="28">
        <v>403</v>
      </c>
    </row>
    <row r="112" spans="1:8" ht="13.5" customHeight="1">
      <c r="A112" s="28">
        <v>10</v>
      </c>
      <c r="B112" s="28" t="str">
        <f t="shared" si="4"/>
        <v>405-C1</v>
      </c>
      <c r="C112" s="28">
        <v>27</v>
      </c>
      <c r="D112" s="28">
        <v>60</v>
      </c>
      <c r="E112" s="28" t="s">
        <v>1549</v>
      </c>
      <c r="F112" s="28"/>
      <c r="G112" s="28" t="s">
        <v>1575</v>
      </c>
      <c r="H112" s="28">
        <v>405</v>
      </c>
    </row>
    <row r="113" spans="1:8" ht="13.5" customHeight="1">
      <c r="A113" s="28">
        <v>11</v>
      </c>
      <c r="B113" s="28" t="str">
        <f t="shared" si="4"/>
        <v>406-C1</v>
      </c>
      <c r="C113" s="28">
        <v>73</v>
      </c>
      <c r="D113" s="28">
        <v>150</v>
      </c>
      <c r="E113" s="28" t="s">
        <v>1549</v>
      </c>
      <c r="F113" s="28"/>
      <c r="G113" s="28" t="s">
        <v>1575</v>
      </c>
      <c r="H113" s="28">
        <v>406</v>
      </c>
    </row>
    <row r="114" spans="1:8" ht="13.5" customHeight="1">
      <c r="A114" s="28">
        <v>12</v>
      </c>
      <c r="B114" s="28" t="str">
        <f t="shared" si="4"/>
        <v>407-C1</v>
      </c>
      <c r="C114" s="28">
        <v>27</v>
      </c>
      <c r="D114" s="28">
        <v>45</v>
      </c>
      <c r="E114" s="28" t="s">
        <v>1549</v>
      </c>
      <c r="F114" s="28"/>
      <c r="G114" s="28" t="s">
        <v>1575</v>
      </c>
      <c r="H114" s="28">
        <v>407</v>
      </c>
    </row>
    <row r="115" spans="1:8" ht="13.5" customHeight="1">
      <c r="A115" s="28">
        <v>13</v>
      </c>
      <c r="B115" s="28" t="str">
        <f t="shared" si="4"/>
        <v>501-C1</v>
      </c>
      <c r="C115" s="28">
        <v>24</v>
      </c>
      <c r="D115" s="28">
        <v>45</v>
      </c>
      <c r="E115" s="28" t="s">
        <v>1549</v>
      </c>
      <c r="F115" s="28"/>
      <c r="G115" s="28" t="s">
        <v>1575</v>
      </c>
      <c r="H115" s="28">
        <v>501</v>
      </c>
    </row>
    <row r="116" spans="1:8" ht="13.5" customHeight="1">
      <c r="A116" s="28">
        <v>14</v>
      </c>
      <c r="B116" s="28" t="str">
        <f t="shared" si="4"/>
        <v>502-C1</v>
      </c>
      <c r="C116" s="28">
        <v>78</v>
      </c>
      <c r="D116" s="28">
        <v>150</v>
      </c>
      <c r="E116" s="28" t="s">
        <v>1549</v>
      </c>
      <c r="F116" s="28"/>
      <c r="G116" s="28" t="s">
        <v>1575</v>
      </c>
      <c r="H116" s="28">
        <v>502</v>
      </c>
    </row>
    <row r="117" spans="1:8" ht="13.5" customHeight="1">
      <c r="A117" s="28">
        <v>15</v>
      </c>
      <c r="B117" s="28" t="str">
        <f t="shared" si="4"/>
        <v>503-C1</v>
      </c>
      <c r="C117" s="28">
        <v>31</v>
      </c>
      <c r="D117" s="28">
        <v>60</v>
      </c>
      <c r="E117" s="28" t="s">
        <v>1549</v>
      </c>
      <c r="F117" s="28"/>
      <c r="G117" s="28" t="s">
        <v>1575</v>
      </c>
      <c r="H117" s="28">
        <v>503</v>
      </c>
    </row>
    <row r="118" spans="1:8" ht="13.5" customHeight="1">
      <c r="A118" s="28">
        <v>16</v>
      </c>
      <c r="B118" s="28" t="str">
        <f t="shared" si="4"/>
        <v>504-C1</v>
      </c>
      <c r="C118" s="28">
        <v>31</v>
      </c>
      <c r="D118" s="28">
        <v>60</v>
      </c>
      <c r="E118" s="28" t="s">
        <v>1549</v>
      </c>
      <c r="F118" s="28"/>
      <c r="G118" s="28" t="s">
        <v>1575</v>
      </c>
      <c r="H118" s="28">
        <v>504</v>
      </c>
    </row>
    <row r="119" spans="1:8" ht="13.5" customHeight="1">
      <c r="A119" s="28">
        <v>17</v>
      </c>
      <c r="B119" s="28" t="str">
        <f t="shared" si="4"/>
        <v>505-C1</v>
      </c>
      <c r="C119" s="28">
        <v>76</v>
      </c>
      <c r="D119" s="28">
        <v>150</v>
      </c>
      <c r="E119" s="28" t="s">
        <v>1549</v>
      </c>
      <c r="F119" s="28"/>
      <c r="G119" s="28" t="s">
        <v>1575</v>
      </c>
      <c r="H119" s="28">
        <v>505</v>
      </c>
    </row>
    <row r="120" spans="1:8" ht="13.5" customHeight="1">
      <c r="A120" s="28">
        <v>18</v>
      </c>
      <c r="B120" s="28" t="str">
        <f t="shared" si="4"/>
        <v>506-C1</v>
      </c>
      <c r="C120" s="28">
        <v>24</v>
      </c>
      <c r="D120" s="28">
        <v>45</v>
      </c>
      <c r="E120" s="28" t="s">
        <v>1549</v>
      </c>
      <c r="F120" s="28"/>
      <c r="G120" s="28" t="s">
        <v>1575</v>
      </c>
      <c r="H120" s="28">
        <v>506</v>
      </c>
    </row>
    <row r="121" spans="1:8" ht="13.5" customHeight="1">
      <c r="A121" s="28">
        <v>19</v>
      </c>
      <c r="B121" s="28" t="str">
        <f aca="true" t="shared" si="5" ref="B121:B152">H121&amp;"-"&amp;G121</f>
        <v>601-C1</v>
      </c>
      <c r="C121" s="28">
        <v>24</v>
      </c>
      <c r="D121" s="28">
        <v>45</v>
      </c>
      <c r="E121" s="28" t="s">
        <v>1549</v>
      </c>
      <c r="F121" s="28"/>
      <c r="G121" s="28" t="s">
        <v>1575</v>
      </c>
      <c r="H121" s="28">
        <v>601</v>
      </c>
    </row>
    <row r="122" spans="1:8" ht="13.5" customHeight="1">
      <c r="A122" s="28">
        <v>20</v>
      </c>
      <c r="B122" s="28" t="str">
        <f t="shared" si="5"/>
        <v>602-C1</v>
      </c>
      <c r="C122" s="28">
        <v>23</v>
      </c>
      <c r="D122" s="28">
        <v>40</v>
      </c>
      <c r="E122" s="28" t="s">
        <v>1549</v>
      </c>
      <c r="F122" s="28"/>
      <c r="G122" s="28" t="s">
        <v>1575</v>
      </c>
      <c r="H122" s="28">
        <v>602</v>
      </c>
    </row>
    <row r="123" spans="1:8" ht="13.5" customHeight="1">
      <c r="A123" s="28">
        <v>21</v>
      </c>
      <c r="B123" s="28" t="str">
        <f t="shared" si="5"/>
        <v>603-C1</v>
      </c>
      <c r="C123" s="28">
        <v>33</v>
      </c>
      <c r="D123" s="28">
        <v>60</v>
      </c>
      <c r="E123" s="28" t="s">
        <v>1549</v>
      </c>
      <c r="F123" s="28"/>
      <c r="G123" s="28" t="s">
        <v>1575</v>
      </c>
      <c r="H123" s="28">
        <v>603</v>
      </c>
    </row>
    <row r="124" spans="1:8" ht="13.5" customHeight="1">
      <c r="A124" s="28">
        <v>22</v>
      </c>
      <c r="B124" s="28" t="str">
        <f t="shared" si="5"/>
        <v>604-C1</v>
      </c>
      <c r="C124" s="28">
        <v>34</v>
      </c>
      <c r="D124" s="28">
        <v>60</v>
      </c>
      <c r="E124" s="28" t="s">
        <v>1549</v>
      </c>
      <c r="F124" s="28"/>
      <c r="G124" s="28" t="s">
        <v>1575</v>
      </c>
      <c r="H124" s="28">
        <v>604</v>
      </c>
    </row>
    <row r="125" spans="1:8" ht="13.5" customHeight="1">
      <c r="A125" s="28">
        <v>23</v>
      </c>
      <c r="B125" s="28" t="str">
        <f t="shared" si="5"/>
        <v>606-C1</v>
      </c>
      <c r="C125" s="28">
        <v>32</v>
      </c>
      <c r="D125" s="28">
        <v>60</v>
      </c>
      <c r="E125" s="28" t="s">
        <v>1549</v>
      </c>
      <c r="F125" s="28"/>
      <c r="G125" s="28" t="s">
        <v>1575</v>
      </c>
      <c r="H125" s="28">
        <v>606</v>
      </c>
    </row>
    <row r="126" spans="1:8" ht="13.5" customHeight="1">
      <c r="A126" s="28">
        <v>24</v>
      </c>
      <c r="B126" s="28" t="str">
        <f t="shared" si="5"/>
        <v>607-C1</v>
      </c>
      <c r="C126" s="28">
        <v>32</v>
      </c>
      <c r="D126" s="28">
        <v>60</v>
      </c>
      <c r="E126" s="28" t="s">
        <v>1549</v>
      </c>
      <c r="F126" s="28"/>
      <c r="G126" s="28" t="s">
        <v>1575</v>
      </c>
      <c r="H126" s="28">
        <v>607</v>
      </c>
    </row>
    <row r="127" spans="1:8" ht="13.5" customHeight="1">
      <c r="A127" s="28">
        <v>25</v>
      </c>
      <c r="B127" s="28" t="str">
        <f t="shared" si="5"/>
        <v>608-C1</v>
      </c>
      <c r="C127" s="28">
        <v>27</v>
      </c>
      <c r="D127" s="28">
        <v>40</v>
      </c>
      <c r="E127" s="28" t="s">
        <v>1549</v>
      </c>
      <c r="F127" s="28"/>
      <c r="G127" s="28" t="s">
        <v>1575</v>
      </c>
      <c r="H127" s="28">
        <v>608</v>
      </c>
    </row>
    <row r="128" spans="1:8" ht="13.5" customHeight="1">
      <c r="A128" s="28">
        <v>26</v>
      </c>
      <c r="B128" s="28" t="str">
        <f t="shared" si="5"/>
        <v>609-C1</v>
      </c>
      <c r="C128" s="28">
        <v>24</v>
      </c>
      <c r="D128" s="28">
        <v>45</v>
      </c>
      <c r="E128" s="28" t="s">
        <v>1549</v>
      </c>
      <c r="F128" s="28"/>
      <c r="G128" s="28" t="s">
        <v>1575</v>
      </c>
      <c r="H128" s="28">
        <v>609</v>
      </c>
    </row>
    <row r="129" spans="1:8" ht="13.5" customHeight="1">
      <c r="A129" s="28">
        <v>27</v>
      </c>
      <c r="B129" s="28" t="str">
        <f t="shared" si="5"/>
        <v>701-C1</v>
      </c>
      <c r="C129" s="28">
        <v>23</v>
      </c>
      <c r="D129" s="28">
        <v>45</v>
      </c>
      <c r="E129" s="28" t="s">
        <v>1549</v>
      </c>
      <c r="F129" s="28"/>
      <c r="G129" s="28" t="s">
        <v>1575</v>
      </c>
      <c r="H129" s="28">
        <v>701</v>
      </c>
    </row>
    <row r="130" spans="1:8" ht="13.5" customHeight="1">
      <c r="A130" s="28">
        <v>28</v>
      </c>
      <c r="B130" s="28" t="str">
        <f t="shared" si="5"/>
        <v>702-C1</v>
      </c>
      <c r="C130" s="28">
        <v>25</v>
      </c>
      <c r="D130" s="28">
        <v>40</v>
      </c>
      <c r="E130" s="28" t="s">
        <v>1549</v>
      </c>
      <c r="F130" s="28"/>
      <c r="G130" s="28" t="s">
        <v>1575</v>
      </c>
      <c r="H130" s="28">
        <v>702</v>
      </c>
    </row>
    <row r="131" spans="1:8" ht="13.5" customHeight="1">
      <c r="A131" s="28">
        <v>29</v>
      </c>
      <c r="B131" s="28" t="str">
        <f t="shared" si="5"/>
        <v>703-C1</v>
      </c>
      <c r="C131" s="28">
        <v>35</v>
      </c>
      <c r="D131" s="28">
        <v>60</v>
      </c>
      <c r="E131" s="28" t="s">
        <v>1549</v>
      </c>
      <c r="F131" s="28"/>
      <c r="G131" s="28" t="s">
        <v>1575</v>
      </c>
      <c r="H131" s="28">
        <v>703</v>
      </c>
    </row>
    <row r="132" spans="1:8" ht="13.5" customHeight="1">
      <c r="A132" s="28">
        <v>30</v>
      </c>
      <c r="B132" s="28" t="str">
        <f t="shared" si="5"/>
        <v>704-C1</v>
      </c>
      <c r="C132" s="28">
        <v>35</v>
      </c>
      <c r="D132" s="28">
        <v>60</v>
      </c>
      <c r="E132" s="28" t="s">
        <v>1549</v>
      </c>
      <c r="F132" s="28"/>
      <c r="G132" s="28" t="s">
        <v>1575</v>
      </c>
      <c r="H132" s="28">
        <v>704</v>
      </c>
    </row>
    <row r="133" spans="1:8" ht="13.5" customHeight="1">
      <c r="A133" s="28">
        <v>31</v>
      </c>
      <c r="B133" s="28" t="str">
        <f t="shared" si="5"/>
        <v>705-C1</v>
      </c>
      <c r="C133" s="28">
        <v>32</v>
      </c>
      <c r="D133" s="28">
        <v>60</v>
      </c>
      <c r="E133" s="28" t="s">
        <v>1549</v>
      </c>
      <c r="F133" s="28"/>
      <c r="G133" s="28" t="s">
        <v>1575</v>
      </c>
      <c r="H133" s="28">
        <v>705</v>
      </c>
    </row>
    <row r="134" spans="1:8" ht="13.5" customHeight="1">
      <c r="A134" s="28">
        <v>32</v>
      </c>
      <c r="B134" s="28" t="str">
        <f t="shared" si="5"/>
        <v>706-C1</v>
      </c>
      <c r="C134" s="28">
        <v>32</v>
      </c>
      <c r="D134" s="28">
        <v>60</v>
      </c>
      <c r="E134" s="28" t="s">
        <v>1549</v>
      </c>
      <c r="F134" s="28"/>
      <c r="G134" s="28" t="s">
        <v>1575</v>
      </c>
      <c r="H134" s="28">
        <v>706</v>
      </c>
    </row>
    <row r="135" spans="1:8" ht="13.5" customHeight="1">
      <c r="A135" s="28">
        <v>33</v>
      </c>
      <c r="B135" s="28" t="str">
        <f t="shared" si="5"/>
        <v>707-C1</v>
      </c>
      <c r="C135" s="28">
        <v>22</v>
      </c>
      <c r="D135" s="28">
        <v>40</v>
      </c>
      <c r="E135" s="28" t="s">
        <v>1549</v>
      </c>
      <c r="F135" s="28"/>
      <c r="G135" s="28" t="s">
        <v>1575</v>
      </c>
      <c r="H135" s="28">
        <v>707</v>
      </c>
    </row>
    <row r="136" spans="1:8" ht="13.5" customHeight="1">
      <c r="A136" s="28">
        <v>34</v>
      </c>
      <c r="B136" s="28" t="str">
        <f t="shared" si="5"/>
        <v>708-C1</v>
      </c>
      <c r="C136" s="28">
        <v>22</v>
      </c>
      <c r="D136" s="28">
        <v>45</v>
      </c>
      <c r="E136" s="28" t="s">
        <v>1549</v>
      </c>
      <c r="F136" s="28"/>
      <c r="G136" s="28" t="s">
        <v>1575</v>
      </c>
      <c r="H136" s="28">
        <v>708</v>
      </c>
    </row>
    <row r="137" spans="1:8" ht="13.5" customHeight="1">
      <c r="A137" s="28">
        <v>35</v>
      </c>
      <c r="B137" s="28" t="str">
        <f t="shared" si="5"/>
        <v>801-C1</v>
      </c>
      <c r="C137" s="28">
        <v>22</v>
      </c>
      <c r="D137" s="28">
        <v>45</v>
      </c>
      <c r="E137" s="28" t="s">
        <v>1549</v>
      </c>
      <c r="F137" s="28"/>
      <c r="G137" s="28" t="s">
        <v>1575</v>
      </c>
      <c r="H137" s="28">
        <v>801</v>
      </c>
    </row>
    <row r="138" spans="1:8" ht="13.5" customHeight="1">
      <c r="A138" s="28">
        <v>36</v>
      </c>
      <c r="B138" s="28" t="str">
        <f t="shared" si="5"/>
        <v>802-C1</v>
      </c>
      <c r="C138" s="28">
        <v>20</v>
      </c>
      <c r="D138" s="28">
        <v>40</v>
      </c>
      <c r="E138" s="28" t="s">
        <v>1549</v>
      </c>
      <c r="F138" s="28"/>
      <c r="G138" s="28" t="s">
        <v>1575</v>
      </c>
      <c r="H138" s="28">
        <v>802</v>
      </c>
    </row>
    <row r="139" spans="1:8" ht="13.5" customHeight="1">
      <c r="A139" s="28">
        <v>37</v>
      </c>
      <c r="B139" s="28" t="str">
        <f t="shared" si="5"/>
        <v>803-C1</v>
      </c>
      <c r="C139" s="28">
        <v>30</v>
      </c>
      <c r="D139" s="28">
        <v>60</v>
      </c>
      <c r="E139" s="28" t="s">
        <v>1549</v>
      </c>
      <c r="F139" s="28"/>
      <c r="G139" s="28" t="s">
        <v>1575</v>
      </c>
      <c r="H139" s="28">
        <v>803</v>
      </c>
    </row>
    <row r="140" spans="1:8" ht="13.5" customHeight="1">
      <c r="A140" s="28">
        <v>38</v>
      </c>
      <c r="B140" s="28" t="str">
        <f t="shared" si="5"/>
        <v>804-C1</v>
      </c>
      <c r="C140" s="28">
        <v>30</v>
      </c>
      <c r="D140" s="28">
        <v>60</v>
      </c>
      <c r="E140" s="28" t="s">
        <v>1549</v>
      </c>
      <c r="F140" s="28"/>
      <c r="G140" s="28" t="s">
        <v>1575</v>
      </c>
      <c r="H140" s="28">
        <v>804</v>
      </c>
    </row>
    <row r="141" spans="1:8" ht="13.5" customHeight="1">
      <c r="A141" s="28">
        <v>39</v>
      </c>
      <c r="B141" s="28" t="str">
        <f t="shared" si="5"/>
        <v>806-C1</v>
      </c>
      <c r="C141" s="28">
        <v>30</v>
      </c>
      <c r="D141" s="28">
        <v>60</v>
      </c>
      <c r="E141" s="28" t="s">
        <v>1549</v>
      </c>
      <c r="F141" s="28"/>
      <c r="G141" s="28" t="s">
        <v>1575</v>
      </c>
      <c r="H141" s="28">
        <v>806</v>
      </c>
    </row>
    <row r="142" spans="1:8" ht="13.5" customHeight="1">
      <c r="A142" s="28">
        <v>40</v>
      </c>
      <c r="B142" s="28" t="str">
        <f t="shared" si="5"/>
        <v>807-C1</v>
      </c>
      <c r="C142" s="28">
        <v>30</v>
      </c>
      <c r="D142" s="28">
        <v>60</v>
      </c>
      <c r="E142" s="28" t="s">
        <v>1549</v>
      </c>
      <c r="F142" s="28"/>
      <c r="G142" s="28" t="s">
        <v>1575</v>
      </c>
      <c r="H142" s="28">
        <v>807</v>
      </c>
    </row>
    <row r="143" spans="1:8" ht="13.5" customHeight="1">
      <c r="A143" s="28">
        <v>41</v>
      </c>
      <c r="B143" s="28" t="str">
        <f t="shared" si="5"/>
        <v>808-C1</v>
      </c>
      <c r="C143" s="28">
        <v>20</v>
      </c>
      <c r="D143" s="28">
        <v>40</v>
      </c>
      <c r="E143" s="28" t="s">
        <v>1549</v>
      </c>
      <c r="F143" s="28"/>
      <c r="G143" s="28" t="s">
        <v>1575</v>
      </c>
      <c r="H143" s="28">
        <v>808</v>
      </c>
    </row>
    <row r="144" spans="1:8" ht="13.5" customHeight="1">
      <c r="A144" s="28">
        <v>42</v>
      </c>
      <c r="B144" s="28" t="str">
        <f t="shared" si="5"/>
        <v>809-C1</v>
      </c>
      <c r="C144" s="28">
        <v>22</v>
      </c>
      <c r="D144" s="28">
        <v>45</v>
      </c>
      <c r="E144" s="28" t="s">
        <v>1549</v>
      </c>
      <c r="F144" s="28"/>
      <c r="G144" s="28" t="s">
        <v>1575</v>
      </c>
      <c r="H144" s="28">
        <v>809</v>
      </c>
    </row>
    <row r="145" spans="1:8" ht="13.5" customHeight="1">
      <c r="A145" s="28">
        <v>43</v>
      </c>
      <c r="B145" s="28" t="str">
        <f t="shared" si="5"/>
        <v>901-C1</v>
      </c>
      <c r="C145" s="28">
        <v>22</v>
      </c>
      <c r="D145" s="28">
        <v>45</v>
      </c>
      <c r="E145" s="28" t="s">
        <v>1549</v>
      </c>
      <c r="F145" s="28"/>
      <c r="G145" s="28" t="s">
        <v>1575</v>
      </c>
      <c r="H145" s="28">
        <v>901</v>
      </c>
    </row>
    <row r="146" spans="1:8" ht="13.5" customHeight="1">
      <c r="A146" s="28">
        <v>44</v>
      </c>
      <c r="B146" s="28" t="str">
        <f t="shared" si="5"/>
        <v>902-C1</v>
      </c>
      <c r="C146" s="28">
        <v>20</v>
      </c>
      <c r="D146" s="28">
        <v>40</v>
      </c>
      <c r="E146" s="28" t="s">
        <v>1549</v>
      </c>
      <c r="F146" s="28"/>
      <c r="G146" s="28" t="s">
        <v>1575</v>
      </c>
      <c r="H146" s="28">
        <v>902</v>
      </c>
    </row>
    <row r="147" spans="1:8" ht="13.5" customHeight="1">
      <c r="A147" s="28">
        <v>45</v>
      </c>
      <c r="B147" s="28" t="str">
        <f t="shared" si="5"/>
        <v>903-C1</v>
      </c>
      <c r="C147" s="28">
        <v>30</v>
      </c>
      <c r="D147" s="28">
        <v>60</v>
      </c>
      <c r="E147" s="28" t="s">
        <v>1549</v>
      </c>
      <c r="F147" s="28"/>
      <c r="G147" s="28" t="s">
        <v>1575</v>
      </c>
      <c r="H147" s="28">
        <v>903</v>
      </c>
    </row>
    <row r="148" spans="1:8" ht="13.5" customHeight="1">
      <c r="A148" s="28">
        <v>46</v>
      </c>
      <c r="B148" s="28" t="str">
        <f t="shared" si="5"/>
        <v>904-C1</v>
      </c>
      <c r="C148" s="28">
        <v>30</v>
      </c>
      <c r="D148" s="28">
        <v>60</v>
      </c>
      <c r="E148" s="28" t="s">
        <v>1549</v>
      </c>
      <c r="F148" s="28"/>
      <c r="G148" s="28" t="s">
        <v>1575</v>
      </c>
      <c r="H148" s="28">
        <v>904</v>
      </c>
    </row>
    <row r="149" spans="1:8" ht="13.5" customHeight="1">
      <c r="A149" s="28">
        <v>47</v>
      </c>
      <c r="B149" s="28" t="str">
        <f t="shared" si="5"/>
        <v>905-C1</v>
      </c>
      <c r="C149" s="28">
        <v>30</v>
      </c>
      <c r="D149" s="28">
        <v>60</v>
      </c>
      <c r="E149" s="28" t="s">
        <v>1549</v>
      </c>
      <c r="F149" s="28"/>
      <c r="G149" s="28" t="s">
        <v>1575</v>
      </c>
      <c r="H149" s="28">
        <v>905</v>
      </c>
    </row>
    <row r="150" spans="1:8" ht="13.5" customHeight="1">
      <c r="A150" s="28">
        <v>48</v>
      </c>
      <c r="B150" s="28" t="str">
        <f t="shared" si="5"/>
        <v>906-C1</v>
      </c>
      <c r="C150" s="28">
        <v>30</v>
      </c>
      <c r="D150" s="28">
        <v>60</v>
      </c>
      <c r="E150" s="28" t="s">
        <v>1549</v>
      </c>
      <c r="F150" s="28"/>
      <c r="G150" s="28" t="s">
        <v>1575</v>
      </c>
      <c r="H150" s="28">
        <v>906</v>
      </c>
    </row>
    <row r="151" spans="1:8" ht="13.5" customHeight="1">
      <c r="A151" s="28">
        <v>49</v>
      </c>
      <c r="B151" s="28" t="str">
        <f t="shared" si="5"/>
        <v>907-C1</v>
      </c>
      <c r="C151" s="28">
        <v>20</v>
      </c>
      <c r="D151" s="28">
        <v>40</v>
      </c>
      <c r="E151" s="28" t="s">
        <v>1549</v>
      </c>
      <c r="F151" s="28"/>
      <c r="G151" s="28" t="s">
        <v>1575</v>
      </c>
      <c r="H151" s="28">
        <v>907</v>
      </c>
    </row>
    <row r="152" spans="1:8" ht="13.5" customHeight="1">
      <c r="A152" s="28">
        <v>50</v>
      </c>
      <c r="B152" s="28" t="str">
        <f t="shared" si="5"/>
        <v>908-C1</v>
      </c>
      <c r="C152" s="28">
        <v>22</v>
      </c>
      <c r="D152" s="28">
        <v>45</v>
      </c>
      <c r="E152" s="28" t="s">
        <v>1549</v>
      </c>
      <c r="F152" s="28"/>
      <c r="G152" s="28" t="s">
        <v>1575</v>
      </c>
      <c r="H152" s="28">
        <v>908</v>
      </c>
    </row>
    <row r="153" spans="1:8" s="27" customFormat="1" ht="19.5" customHeight="1">
      <c r="A153" s="23" t="s">
        <v>1576</v>
      </c>
      <c r="B153" s="24" t="s">
        <v>1577</v>
      </c>
      <c r="C153" s="24"/>
      <c r="D153" s="24"/>
      <c r="E153" s="24"/>
      <c r="F153" s="25"/>
      <c r="G153" s="24"/>
      <c r="H153" s="24" t="s">
        <v>1574</v>
      </c>
    </row>
    <row r="154" spans="1:8" ht="13.5" customHeight="1">
      <c r="A154" s="28">
        <v>1</v>
      </c>
      <c r="B154" s="28" t="str">
        <f aca="true" t="shared" si="6" ref="B154:B197">H154&amp;"-"&amp;G154</f>
        <v>201-C2</v>
      </c>
      <c r="C154" s="28">
        <v>30</v>
      </c>
      <c r="D154" s="28">
        <v>60</v>
      </c>
      <c r="E154" s="28" t="s">
        <v>1549</v>
      </c>
      <c r="F154" s="28"/>
      <c r="G154" s="28" t="s">
        <v>1578</v>
      </c>
      <c r="H154" s="28">
        <v>201</v>
      </c>
    </row>
    <row r="155" spans="1:8" ht="13.5" customHeight="1">
      <c r="A155" s="28">
        <v>2</v>
      </c>
      <c r="B155" s="28" t="str">
        <f t="shared" si="6"/>
        <v>202-C2</v>
      </c>
      <c r="C155" s="28">
        <v>50</v>
      </c>
      <c r="D155" s="28">
        <v>100</v>
      </c>
      <c r="E155" s="28" t="s">
        <v>1549</v>
      </c>
      <c r="F155" s="28"/>
      <c r="G155" s="28" t="s">
        <v>1578</v>
      </c>
      <c r="H155" s="28">
        <v>202</v>
      </c>
    </row>
    <row r="156" spans="1:8" ht="13.5" customHeight="1">
      <c r="A156" s="28">
        <v>3</v>
      </c>
      <c r="B156" s="28" t="str">
        <f>H156&amp;"-"&amp;G156</f>
        <v>204-C2</v>
      </c>
      <c r="C156" s="28">
        <v>50</v>
      </c>
      <c r="D156" s="28">
        <v>100</v>
      </c>
      <c r="E156" s="28" t="s">
        <v>1549</v>
      </c>
      <c r="F156" s="28"/>
      <c r="G156" s="28" t="s">
        <v>1578</v>
      </c>
      <c r="H156" s="28">
        <v>204</v>
      </c>
    </row>
    <row r="157" spans="1:8" ht="13.5" customHeight="1">
      <c r="A157" s="28">
        <v>4</v>
      </c>
      <c r="B157" s="28" t="str">
        <f t="shared" si="6"/>
        <v>205-C2</v>
      </c>
      <c r="C157" s="28">
        <v>30</v>
      </c>
      <c r="D157" s="28">
        <v>60</v>
      </c>
      <c r="E157" s="28" t="s">
        <v>1549</v>
      </c>
      <c r="F157" s="28"/>
      <c r="G157" s="28" t="s">
        <v>1578</v>
      </c>
      <c r="H157" s="28">
        <v>205</v>
      </c>
    </row>
    <row r="158" spans="1:8" ht="13.5" customHeight="1">
      <c r="A158" s="28">
        <v>5</v>
      </c>
      <c r="B158" s="28" t="str">
        <f t="shared" si="6"/>
        <v>301-C2</v>
      </c>
      <c r="C158" s="28">
        <v>30</v>
      </c>
      <c r="D158" s="28">
        <v>60</v>
      </c>
      <c r="E158" s="28" t="s">
        <v>1549</v>
      </c>
      <c r="F158" s="28"/>
      <c r="G158" s="28" t="s">
        <v>1578</v>
      </c>
      <c r="H158" s="28">
        <v>301</v>
      </c>
    </row>
    <row r="159" spans="1:8" ht="13.5" customHeight="1">
      <c r="A159" s="28">
        <v>6</v>
      </c>
      <c r="B159" s="28" t="str">
        <f t="shared" si="6"/>
        <v>302-C2</v>
      </c>
      <c r="C159" s="28">
        <v>50</v>
      </c>
      <c r="D159" s="28">
        <v>100</v>
      </c>
      <c r="E159" s="28" t="s">
        <v>1549</v>
      </c>
      <c r="F159" s="28"/>
      <c r="G159" s="28" t="s">
        <v>1578</v>
      </c>
      <c r="H159" s="28">
        <v>302</v>
      </c>
    </row>
    <row r="160" spans="1:8" ht="13.5" customHeight="1">
      <c r="A160" s="28">
        <v>7</v>
      </c>
      <c r="B160" s="28" t="str">
        <f t="shared" si="6"/>
        <v>304-C2</v>
      </c>
      <c r="C160" s="28">
        <v>50</v>
      </c>
      <c r="D160" s="28">
        <v>100</v>
      </c>
      <c r="E160" s="28" t="s">
        <v>1549</v>
      </c>
      <c r="F160" s="28"/>
      <c r="G160" s="28" t="s">
        <v>1578</v>
      </c>
      <c r="H160" s="28">
        <v>304</v>
      </c>
    </row>
    <row r="161" spans="1:8" ht="13.5" customHeight="1">
      <c r="A161" s="28">
        <v>8</v>
      </c>
      <c r="B161" s="28" t="str">
        <f t="shared" si="6"/>
        <v>305-C2</v>
      </c>
      <c r="C161" s="28">
        <v>30</v>
      </c>
      <c r="D161" s="28">
        <v>60</v>
      </c>
      <c r="E161" s="28" t="s">
        <v>1549</v>
      </c>
      <c r="F161" s="28"/>
      <c r="G161" s="28" t="s">
        <v>1578</v>
      </c>
      <c r="H161" s="28">
        <v>305</v>
      </c>
    </row>
    <row r="162" spans="1:8" ht="13.5" customHeight="1">
      <c r="A162" s="28">
        <v>9</v>
      </c>
      <c r="B162" s="28" t="str">
        <f t="shared" si="6"/>
        <v>401-C2</v>
      </c>
      <c r="C162" s="28">
        <v>30</v>
      </c>
      <c r="D162" s="28">
        <v>60</v>
      </c>
      <c r="E162" s="28" t="s">
        <v>1549</v>
      </c>
      <c r="F162" s="28"/>
      <c r="G162" s="28" t="s">
        <v>1578</v>
      </c>
      <c r="H162" s="28">
        <v>401</v>
      </c>
    </row>
    <row r="163" spans="1:8" ht="13.5" customHeight="1">
      <c r="A163" s="28">
        <v>10</v>
      </c>
      <c r="B163" s="28" t="str">
        <f t="shared" si="6"/>
        <v>402-C2</v>
      </c>
      <c r="C163" s="28">
        <v>30</v>
      </c>
      <c r="D163" s="28">
        <v>60</v>
      </c>
      <c r="E163" s="28" t="s">
        <v>1549</v>
      </c>
      <c r="F163" s="28"/>
      <c r="G163" s="28" t="s">
        <v>1578</v>
      </c>
      <c r="H163" s="28">
        <v>402</v>
      </c>
    </row>
    <row r="164" spans="1:8" ht="13.5" customHeight="1">
      <c r="A164" s="28">
        <v>11</v>
      </c>
      <c r="B164" s="28" t="str">
        <f t="shared" si="6"/>
        <v>403-C2</v>
      </c>
      <c r="C164" s="28">
        <v>18</v>
      </c>
      <c r="D164" s="28">
        <v>40</v>
      </c>
      <c r="E164" s="28"/>
      <c r="F164" s="28"/>
      <c r="G164" s="28" t="s">
        <v>1578</v>
      </c>
      <c r="H164" s="28">
        <v>403</v>
      </c>
    </row>
    <row r="165" spans="1:8" ht="13.5" customHeight="1">
      <c r="A165" s="28">
        <v>12</v>
      </c>
      <c r="B165" s="28" t="str">
        <f t="shared" si="6"/>
        <v>405-C2</v>
      </c>
      <c r="C165" s="28">
        <v>18</v>
      </c>
      <c r="D165" s="28">
        <v>40</v>
      </c>
      <c r="E165" s="28"/>
      <c r="F165" s="28"/>
      <c r="G165" s="28" t="s">
        <v>1578</v>
      </c>
      <c r="H165" s="28">
        <v>405</v>
      </c>
    </row>
    <row r="166" spans="1:8" ht="13.5" customHeight="1">
      <c r="A166" s="28">
        <v>13</v>
      </c>
      <c r="B166" s="28" t="str">
        <f t="shared" si="6"/>
        <v>406-C2</v>
      </c>
      <c r="C166" s="28">
        <v>30</v>
      </c>
      <c r="D166" s="28">
        <v>60</v>
      </c>
      <c r="E166" s="28" t="s">
        <v>1549</v>
      </c>
      <c r="F166" s="28"/>
      <c r="G166" s="28" t="s">
        <v>1578</v>
      </c>
      <c r="H166" s="28">
        <v>406</v>
      </c>
    </row>
    <row r="167" spans="1:8" ht="13.5" customHeight="1">
      <c r="A167" s="28">
        <v>14</v>
      </c>
      <c r="B167" s="28" t="str">
        <f t="shared" si="6"/>
        <v>407-C2</v>
      </c>
      <c r="C167" s="28">
        <v>30</v>
      </c>
      <c r="D167" s="28">
        <v>60</v>
      </c>
      <c r="E167" s="28" t="s">
        <v>1549</v>
      </c>
      <c r="F167" s="28"/>
      <c r="G167" s="28" t="s">
        <v>1578</v>
      </c>
      <c r="H167" s="28">
        <v>407</v>
      </c>
    </row>
    <row r="168" spans="1:8" ht="13.5" customHeight="1">
      <c r="A168" s="28">
        <v>15</v>
      </c>
      <c r="B168" s="28" t="str">
        <f t="shared" si="6"/>
        <v>501-C2</v>
      </c>
      <c r="C168" s="28">
        <v>30</v>
      </c>
      <c r="D168" s="28">
        <v>60</v>
      </c>
      <c r="E168" s="28" t="s">
        <v>1549</v>
      </c>
      <c r="F168" s="28"/>
      <c r="G168" s="28" t="s">
        <v>1578</v>
      </c>
      <c r="H168" s="28">
        <v>501</v>
      </c>
    </row>
    <row r="169" spans="1:8" ht="13.5" customHeight="1">
      <c r="A169" s="28">
        <v>16</v>
      </c>
      <c r="B169" s="28" t="str">
        <f t="shared" si="6"/>
        <v>502-C2</v>
      </c>
      <c r="C169" s="28">
        <v>30</v>
      </c>
      <c r="D169" s="28">
        <v>60</v>
      </c>
      <c r="E169" s="28" t="s">
        <v>1549</v>
      </c>
      <c r="F169" s="28"/>
      <c r="G169" s="28" t="s">
        <v>1578</v>
      </c>
      <c r="H169" s="28">
        <v>502</v>
      </c>
    </row>
    <row r="170" spans="1:8" ht="13.5" customHeight="1">
      <c r="A170" s="28">
        <v>17</v>
      </c>
      <c r="B170" s="28" t="str">
        <f t="shared" si="6"/>
        <v>503-C2</v>
      </c>
      <c r="C170" s="28">
        <v>18</v>
      </c>
      <c r="D170" s="28">
        <v>40</v>
      </c>
      <c r="E170" s="28"/>
      <c r="F170" s="28"/>
      <c r="G170" s="28" t="s">
        <v>1578</v>
      </c>
      <c r="H170" s="28">
        <v>503</v>
      </c>
    </row>
    <row r="171" spans="1:8" ht="13.5" customHeight="1">
      <c r="A171" s="28">
        <v>18</v>
      </c>
      <c r="B171" s="28" t="str">
        <f t="shared" si="6"/>
        <v>505-C2</v>
      </c>
      <c r="C171" s="28">
        <v>18</v>
      </c>
      <c r="D171" s="28">
        <v>40</v>
      </c>
      <c r="E171" s="28"/>
      <c r="F171" s="28"/>
      <c r="G171" s="28" t="s">
        <v>1578</v>
      </c>
      <c r="H171" s="28">
        <v>505</v>
      </c>
    </row>
    <row r="172" spans="1:8" ht="13.5" customHeight="1">
      <c r="A172" s="28">
        <v>19</v>
      </c>
      <c r="B172" s="28" t="str">
        <f t="shared" si="6"/>
        <v>506-C2</v>
      </c>
      <c r="C172" s="28">
        <v>30</v>
      </c>
      <c r="D172" s="28">
        <v>60</v>
      </c>
      <c r="E172" s="28" t="s">
        <v>1549</v>
      </c>
      <c r="F172" s="28"/>
      <c r="G172" s="28" t="s">
        <v>1578</v>
      </c>
      <c r="H172" s="28">
        <v>506</v>
      </c>
    </row>
    <row r="173" spans="1:8" ht="13.5" customHeight="1">
      <c r="A173" s="28">
        <v>20</v>
      </c>
      <c r="B173" s="28" t="str">
        <f t="shared" si="6"/>
        <v>507-C2</v>
      </c>
      <c r="C173" s="28">
        <v>30</v>
      </c>
      <c r="D173" s="28">
        <v>60</v>
      </c>
      <c r="E173" s="28" t="s">
        <v>1549</v>
      </c>
      <c r="F173" s="28"/>
      <c r="G173" s="28" t="s">
        <v>1578</v>
      </c>
      <c r="H173" s="28">
        <v>507</v>
      </c>
    </row>
    <row r="174" spans="1:8" ht="13.5" customHeight="1">
      <c r="A174" s="28">
        <v>21</v>
      </c>
      <c r="B174" s="28" t="str">
        <f t="shared" si="6"/>
        <v>601-C2</v>
      </c>
      <c r="C174" s="28">
        <v>30</v>
      </c>
      <c r="D174" s="28">
        <v>60</v>
      </c>
      <c r="E174" s="28" t="s">
        <v>1549</v>
      </c>
      <c r="F174" s="28"/>
      <c r="G174" s="28" t="s">
        <v>1578</v>
      </c>
      <c r="H174" s="28">
        <v>601</v>
      </c>
    </row>
    <row r="175" spans="1:8" ht="13.5" customHeight="1">
      <c r="A175" s="28">
        <v>22</v>
      </c>
      <c r="B175" s="28" t="str">
        <f t="shared" si="6"/>
        <v>602-C2</v>
      </c>
      <c r="C175" s="28">
        <v>30</v>
      </c>
      <c r="D175" s="28">
        <v>60</v>
      </c>
      <c r="E175" s="28" t="s">
        <v>1549</v>
      </c>
      <c r="F175" s="28"/>
      <c r="G175" s="28" t="s">
        <v>1578</v>
      </c>
      <c r="H175" s="28">
        <v>602</v>
      </c>
    </row>
    <row r="176" spans="1:8" ht="13.5" customHeight="1">
      <c r="A176" s="28">
        <v>23</v>
      </c>
      <c r="B176" s="28" t="str">
        <f t="shared" si="6"/>
        <v>603-C2</v>
      </c>
      <c r="C176" s="28">
        <v>18</v>
      </c>
      <c r="D176" s="28">
        <v>40</v>
      </c>
      <c r="E176" s="28"/>
      <c r="F176" s="28"/>
      <c r="G176" s="28" t="s">
        <v>1578</v>
      </c>
      <c r="H176" s="28">
        <v>603</v>
      </c>
    </row>
    <row r="177" spans="1:8" ht="13.5" customHeight="1">
      <c r="A177" s="28">
        <v>24</v>
      </c>
      <c r="B177" s="28" t="str">
        <f t="shared" si="6"/>
        <v>605-C2</v>
      </c>
      <c r="C177" s="28">
        <v>18</v>
      </c>
      <c r="D177" s="28">
        <v>40</v>
      </c>
      <c r="E177" s="28"/>
      <c r="F177" s="28"/>
      <c r="G177" s="28" t="s">
        <v>1578</v>
      </c>
      <c r="H177" s="28">
        <v>605</v>
      </c>
    </row>
    <row r="178" spans="1:8" ht="13.5" customHeight="1">
      <c r="A178" s="28">
        <v>25</v>
      </c>
      <c r="B178" s="28" t="str">
        <f t="shared" si="6"/>
        <v>606-C2</v>
      </c>
      <c r="C178" s="28">
        <v>30</v>
      </c>
      <c r="D178" s="28">
        <v>60</v>
      </c>
      <c r="E178" s="28" t="s">
        <v>1549</v>
      </c>
      <c r="F178" s="28"/>
      <c r="G178" s="28" t="s">
        <v>1578</v>
      </c>
      <c r="H178" s="28">
        <v>606</v>
      </c>
    </row>
    <row r="179" spans="1:8" ht="13.5" customHeight="1">
      <c r="A179" s="28">
        <v>26</v>
      </c>
      <c r="B179" s="28" t="str">
        <f t="shared" si="6"/>
        <v>607-C2</v>
      </c>
      <c r="C179" s="28">
        <v>30</v>
      </c>
      <c r="D179" s="28">
        <v>60</v>
      </c>
      <c r="E179" s="28" t="s">
        <v>1549</v>
      </c>
      <c r="F179" s="28"/>
      <c r="G179" s="28" t="s">
        <v>1578</v>
      </c>
      <c r="H179" s="28">
        <v>607</v>
      </c>
    </row>
    <row r="180" spans="1:8" ht="13.5" customHeight="1">
      <c r="A180" s="28">
        <v>27</v>
      </c>
      <c r="B180" s="28" t="str">
        <f t="shared" si="6"/>
        <v>701-C2</v>
      </c>
      <c r="C180" s="28">
        <v>30</v>
      </c>
      <c r="D180" s="28">
        <v>60</v>
      </c>
      <c r="E180" s="28" t="s">
        <v>1549</v>
      </c>
      <c r="F180" s="28"/>
      <c r="G180" s="28" t="s">
        <v>1578</v>
      </c>
      <c r="H180" s="28">
        <v>701</v>
      </c>
    </row>
    <row r="181" spans="1:8" ht="13.5" customHeight="1">
      <c r="A181" s="28">
        <v>28</v>
      </c>
      <c r="B181" s="28" t="str">
        <f t="shared" si="6"/>
        <v>702-C2</v>
      </c>
      <c r="C181" s="28">
        <v>30</v>
      </c>
      <c r="D181" s="28">
        <v>60</v>
      </c>
      <c r="E181" s="28" t="s">
        <v>1549</v>
      </c>
      <c r="F181" s="28"/>
      <c r="G181" s="28" t="s">
        <v>1578</v>
      </c>
      <c r="H181" s="28">
        <v>702</v>
      </c>
    </row>
    <row r="182" spans="1:8" ht="13.5" customHeight="1">
      <c r="A182" s="28">
        <v>29</v>
      </c>
      <c r="B182" s="28" t="str">
        <f t="shared" si="6"/>
        <v>703-C2</v>
      </c>
      <c r="C182" s="28">
        <v>18</v>
      </c>
      <c r="D182" s="28">
        <v>40</v>
      </c>
      <c r="E182" s="28"/>
      <c r="F182" s="28"/>
      <c r="G182" s="28" t="s">
        <v>1578</v>
      </c>
      <c r="H182" s="28">
        <v>703</v>
      </c>
    </row>
    <row r="183" spans="1:8" ht="13.5" customHeight="1">
      <c r="A183" s="28">
        <v>30</v>
      </c>
      <c r="B183" s="28" t="str">
        <f t="shared" si="6"/>
        <v>705-C2</v>
      </c>
      <c r="C183" s="28">
        <v>18</v>
      </c>
      <c r="D183" s="28">
        <v>40</v>
      </c>
      <c r="E183" s="28"/>
      <c r="F183" s="28"/>
      <c r="G183" s="28" t="s">
        <v>1578</v>
      </c>
      <c r="H183" s="28">
        <v>705</v>
      </c>
    </row>
    <row r="184" spans="1:8" ht="13.5" customHeight="1">
      <c r="A184" s="28">
        <v>31</v>
      </c>
      <c r="B184" s="28" t="str">
        <f t="shared" si="6"/>
        <v>706-C2</v>
      </c>
      <c r="C184" s="28">
        <v>30</v>
      </c>
      <c r="D184" s="28">
        <v>60</v>
      </c>
      <c r="E184" s="28" t="s">
        <v>1549</v>
      </c>
      <c r="F184" s="28"/>
      <c r="G184" s="28" t="s">
        <v>1578</v>
      </c>
      <c r="H184" s="28">
        <v>706</v>
      </c>
    </row>
    <row r="185" spans="1:8" ht="13.5" customHeight="1">
      <c r="A185" s="28">
        <v>32</v>
      </c>
      <c r="B185" s="28" t="str">
        <f t="shared" si="6"/>
        <v>707-C2</v>
      </c>
      <c r="C185" s="28">
        <v>30</v>
      </c>
      <c r="D185" s="28">
        <v>60</v>
      </c>
      <c r="E185" s="28" t="s">
        <v>1549</v>
      </c>
      <c r="F185" s="28"/>
      <c r="G185" s="28" t="s">
        <v>1578</v>
      </c>
      <c r="H185" s="28">
        <v>707</v>
      </c>
    </row>
    <row r="186" spans="1:8" ht="13.5" customHeight="1">
      <c r="A186" s="28">
        <v>33</v>
      </c>
      <c r="B186" s="28" t="str">
        <f t="shared" si="6"/>
        <v>801-C2</v>
      </c>
      <c r="C186" s="28">
        <v>30</v>
      </c>
      <c r="D186" s="28">
        <v>60</v>
      </c>
      <c r="E186" s="28" t="s">
        <v>1549</v>
      </c>
      <c r="F186" s="28"/>
      <c r="G186" s="28" t="s">
        <v>1578</v>
      </c>
      <c r="H186" s="28">
        <v>801</v>
      </c>
    </row>
    <row r="187" spans="1:8" ht="13.5" customHeight="1">
      <c r="A187" s="28">
        <v>34</v>
      </c>
      <c r="B187" s="28" t="str">
        <f t="shared" si="6"/>
        <v>802-C2</v>
      </c>
      <c r="C187" s="28">
        <v>30</v>
      </c>
      <c r="D187" s="28">
        <v>60</v>
      </c>
      <c r="E187" s="28" t="s">
        <v>1549</v>
      </c>
      <c r="F187" s="28"/>
      <c r="G187" s="28" t="s">
        <v>1578</v>
      </c>
      <c r="H187" s="28">
        <v>802</v>
      </c>
    </row>
    <row r="188" spans="1:8" ht="13.5" customHeight="1">
      <c r="A188" s="28">
        <v>35</v>
      </c>
      <c r="B188" s="28" t="str">
        <f t="shared" si="6"/>
        <v>803-C2</v>
      </c>
      <c r="C188" s="28">
        <v>18</v>
      </c>
      <c r="D188" s="28">
        <v>40</v>
      </c>
      <c r="E188" s="28"/>
      <c r="F188" s="28"/>
      <c r="G188" s="28" t="s">
        <v>1578</v>
      </c>
      <c r="H188" s="28">
        <v>803</v>
      </c>
    </row>
    <row r="189" spans="1:8" ht="13.5" customHeight="1">
      <c r="A189" s="28">
        <v>36</v>
      </c>
      <c r="B189" s="28" t="str">
        <f t="shared" si="6"/>
        <v>805-C2</v>
      </c>
      <c r="C189" s="28">
        <v>18</v>
      </c>
      <c r="D189" s="28">
        <v>40</v>
      </c>
      <c r="E189" s="28"/>
      <c r="F189" s="28"/>
      <c r="G189" s="28" t="s">
        <v>1578</v>
      </c>
      <c r="H189" s="28">
        <v>805</v>
      </c>
    </row>
    <row r="190" spans="1:8" ht="13.5" customHeight="1">
      <c r="A190" s="28">
        <v>37</v>
      </c>
      <c r="B190" s="28" t="str">
        <f t="shared" si="6"/>
        <v>806-C2</v>
      </c>
      <c r="C190" s="28">
        <v>30</v>
      </c>
      <c r="D190" s="28">
        <v>60</v>
      </c>
      <c r="E190" s="28" t="s">
        <v>1549</v>
      </c>
      <c r="F190" s="28"/>
      <c r="G190" s="28" t="s">
        <v>1578</v>
      </c>
      <c r="H190" s="28">
        <v>806</v>
      </c>
    </row>
    <row r="191" spans="1:8" ht="13.5" customHeight="1">
      <c r="A191" s="28">
        <v>38</v>
      </c>
      <c r="B191" s="28" t="str">
        <f t="shared" si="6"/>
        <v>807-C2</v>
      </c>
      <c r="C191" s="28">
        <v>30</v>
      </c>
      <c r="D191" s="28">
        <v>60</v>
      </c>
      <c r="E191" s="28" t="s">
        <v>1549</v>
      </c>
      <c r="F191" s="28"/>
      <c r="G191" s="28" t="s">
        <v>1578</v>
      </c>
      <c r="H191" s="28">
        <v>807</v>
      </c>
    </row>
    <row r="192" spans="1:8" ht="13.5" customHeight="1">
      <c r="A192" s="28">
        <v>39</v>
      </c>
      <c r="B192" s="28" t="str">
        <f t="shared" si="6"/>
        <v>901-C2</v>
      </c>
      <c r="C192" s="28">
        <v>30</v>
      </c>
      <c r="D192" s="28">
        <v>60</v>
      </c>
      <c r="E192" s="28" t="s">
        <v>1549</v>
      </c>
      <c r="F192" s="28"/>
      <c r="G192" s="28" t="s">
        <v>1578</v>
      </c>
      <c r="H192" s="28">
        <v>901</v>
      </c>
    </row>
    <row r="193" spans="1:8" ht="13.5" customHeight="1">
      <c r="A193" s="28">
        <v>40</v>
      </c>
      <c r="B193" s="28" t="str">
        <f t="shared" si="6"/>
        <v>902-C2</v>
      </c>
      <c r="C193" s="28">
        <v>30</v>
      </c>
      <c r="D193" s="28">
        <v>60</v>
      </c>
      <c r="E193" s="28" t="s">
        <v>1549</v>
      </c>
      <c r="F193" s="28"/>
      <c r="G193" s="28" t="s">
        <v>1578</v>
      </c>
      <c r="H193" s="28">
        <v>902</v>
      </c>
    </row>
    <row r="194" spans="1:8" ht="13.5" customHeight="1">
      <c r="A194" s="28">
        <v>41</v>
      </c>
      <c r="B194" s="28" t="str">
        <f t="shared" si="6"/>
        <v>903-C2</v>
      </c>
      <c r="C194" s="28">
        <v>18</v>
      </c>
      <c r="D194" s="28">
        <v>40</v>
      </c>
      <c r="E194" s="28"/>
      <c r="F194" s="28"/>
      <c r="G194" s="28" t="s">
        <v>1578</v>
      </c>
      <c r="H194" s="28">
        <v>903</v>
      </c>
    </row>
    <row r="195" spans="1:8" ht="13.5" customHeight="1">
      <c r="A195" s="28">
        <v>42</v>
      </c>
      <c r="B195" s="28" t="str">
        <f t="shared" si="6"/>
        <v>905-C2</v>
      </c>
      <c r="C195" s="28">
        <v>18</v>
      </c>
      <c r="D195" s="28">
        <v>40</v>
      </c>
      <c r="E195" s="28"/>
      <c r="F195" s="28"/>
      <c r="G195" s="28" t="s">
        <v>1578</v>
      </c>
      <c r="H195" s="28">
        <v>905</v>
      </c>
    </row>
    <row r="196" spans="1:8" ht="13.5" customHeight="1">
      <c r="A196" s="28">
        <v>43</v>
      </c>
      <c r="B196" s="28" t="str">
        <f t="shared" si="6"/>
        <v>906-C2</v>
      </c>
      <c r="C196" s="28">
        <v>30</v>
      </c>
      <c r="D196" s="28">
        <v>60</v>
      </c>
      <c r="E196" s="28" t="s">
        <v>1549</v>
      </c>
      <c r="F196" s="28"/>
      <c r="G196" s="28" t="s">
        <v>1578</v>
      </c>
      <c r="H196" s="28">
        <v>906</v>
      </c>
    </row>
    <row r="197" spans="1:8" ht="13.5" customHeight="1">
      <c r="A197" s="28">
        <v>44</v>
      </c>
      <c r="B197" s="28" t="str">
        <f t="shared" si="6"/>
        <v>907-C2</v>
      </c>
      <c r="C197" s="28">
        <v>30</v>
      </c>
      <c r="D197" s="28">
        <v>60</v>
      </c>
      <c r="E197" s="28" t="s">
        <v>1549</v>
      </c>
      <c r="F197" s="28"/>
      <c r="G197" s="28" t="s">
        <v>1578</v>
      </c>
      <c r="H197" s="28">
        <v>907</v>
      </c>
    </row>
    <row r="198" spans="1:8" ht="18.75" customHeight="1">
      <c r="A198" s="20" t="s">
        <v>1579</v>
      </c>
      <c r="B198" s="20">
        <v>185</v>
      </c>
      <c r="C198" s="20"/>
      <c r="D198" s="28"/>
      <c r="E198" s="28"/>
      <c r="F198" s="28"/>
      <c r="G198" s="28" t="s">
        <v>1580</v>
      </c>
      <c r="H198" s="29">
        <f>159-11</f>
        <v>148</v>
      </c>
    </row>
    <row r="199" spans="1:6" ht="47.25" customHeight="1">
      <c r="A199" s="114" t="s">
        <v>1581</v>
      </c>
      <c r="B199" s="115"/>
      <c r="C199" s="115"/>
      <c r="D199" s="119" t="s">
        <v>1582</v>
      </c>
      <c r="E199" s="115"/>
      <c r="F199" s="115"/>
    </row>
  </sheetData>
  <sheetProtection/>
  <mergeCells count="5">
    <mergeCell ref="A1:C1"/>
    <mergeCell ref="A2:F2"/>
    <mergeCell ref="A3:F3"/>
    <mergeCell ref="A199:C199"/>
    <mergeCell ref="D199:F199"/>
  </mergeCells>
  <printOptions/>
  <pageMargins left="1" right="0.45" top="0.5" bottom="0.5" header="0.3" footer="0.3"/>
  <pageSetup horizontalDpi="600" verticalDpi="600" orientation="portrait" paperSize="9" scale="99" r:id="rId1"/>
  <rowBreaks count="2" manualBreakCount="2">
    <brk id="50" max="5" man="1"/>
    <brk id="10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="115" zoomScaleNormal="115" zoomScalePageLayoutView="0" workbookViewId="0" topLeftCell="A1">
      <selection activeCell="A11" sqref="A11:IV11"/>
    </sheetView>
  </sheetViews>
  <sheetFormatPr defaultColWidth="9.140625" defaultRowHeight="15"/>
  <cols>
    <col min="1" max="1" width="6.7109375" style="0" bestFit="1" customWidth="1"/>
    <col min="2" max="2" width="47.7109375" style="0" bestFit="1" customWidth="1"/>
    <col min="3" max="3" width="3.421875" style="0" bestFit="1" customWidth="1"/>
  </cols>
  <sheetData>
    <row r="1" spans="1:3" ht="15">
      <c r="A1" s="31" t="s">
        <v>1591</v>
      </c>
      <c r="B1" t="s">
        <v>1784</v>
      </c>
      <c r="C1">
        <v>5</v>
      </c>
    </row>
    <row r="2" spans="1:3" ht="15">
      <c r="A2" s="30" t="s">
        <v>1612</v>
      </c>
      <c r="B2" t="s">
        <v>1785</v>
      </c>
      <c r="C2">
        <v>5</v>
      </c>
    </row>
    <row r="3" spans="1:3" ht="15">
      <c r="A3" s="31" t="s">
        <v>1800</v>
      </c>
      <c r="B3" t="s">
        <v>1801</v>
      </c>
      <c r="C3">
        <v>9</v>
      </c>
    </row>
    <row r="4" spans="1:3" ht="15">
      <c r="A4" s="31" t="s">
        <v>1592</v>
      </c>
      <c r="B4" t="s">
        <v>1786</v>
      </c>
      <c r="C4">
        <v>2</v>
      </c>
    </row>
    <row r="5" spans="1:3" ht="15">
      <c r="A5" s="32" t="s">
        <v>1593</v>
      </c>
      <c r="B5" t="s">
        <v>1787</v>
      </c>
      <c r="C5">
        <v>2</v>
      </c>
    </row>
    <row r="6" spans="1:3" ht="15">
      <c r="A6" s="31" t="s">
        <v>1600</v>
      </c>
      <c r="B6" t="s">
        <v>1788</v>
      </c>
      <c r="C6">
        <v>3</v>
      </c>
    </row>
    <row r="7" spans="1:3" ht="15">
      <c r="A7" s="30" t="s">
        <v>1598</v>
      </c>
      <c r="B7" t="s">
        <v>1789</v>
      </c>
      <c r="C7">
        <v>11</v>
      </c>
    </row>
    <row r="8" spans="1:3" ht="15">
      <c r="A8" s="32" t="s">
        <v>1607</v>
      </c>
      <c r="B8" t="s">
        <v>1790</v>
      </c>
      <c r="C8">
        <v>12</v>
      </c>
    </row>
    <row r="9" spans="1:3" ht="15">
      <c r="A9" s="30" t="s">
        <v>1586</v>
      </c>
      <c r="B9" t="s">
        <v>1791</v>
      </c>
      <c r="C9">
        <v>23</v>
      </c>
    </row>
    <row r="10" spans="1:3" ht="15">
      <c r="A10" s="32" t="s">
        <v>1588</v>
      </c>
      <c r="B10" t="s">
        <v>1792</v>
      </c>
      <c r="C10">
        <v>28</v>
      </c>
    </row>
    <row r="11" spans="1:3" ht="15">
      <c r="A11" s="31" t="s">
        <v>1802</v>
      </c>
      <c r="B11" t="s">
        <v>1803</v>
      </c>
      <c r="C11">
        <v>5</v>
      </c>
    </row>
    <row r="12" spans="1:3" ht="15">
      <c r="A12" s="31" t="s">
        <v>1587</v>
      </c>
      <c r="B12" t="s">
        <v>1793</v>
      </c>
      <c r="C12">
        <v>21</v>
      </c>
    </row>
    <row r="13" spans="1:3" ht="15">
      <c r="A13" s="31" t="s">
        <v>1590</v>
      </c>
      <c r="B13" t="s">
        <v>1794</v>
      </c>
      <c r="C13">
        <v>8</v>
      </c>
    </row>
    <row r="14" spans="1:3" ht="15">
      <c r="A14" s="30" t="s">
        <v>1599</v>
      </c>
      <c r="B14" t="s">
        <v>1795</v>
      </c>
      <c r="C14">
        <v>11</v>
      </c>
    </row>
    <row r="15" spans="1:3" ht="15">
      <c r="A15" s="30" t="s">
        <v>1594</v>
      </c>
      <c r="B15" t="s">
        <v>1796</v>
      </c>
      <c r="C15">
        <v>18</v>
      </c>
    </row>
    <row r="16" spans="1:3" ht="15">
      <c r="A16" s="31" t="s">
        <v>1606</v>
      </c>
      <c r="B16" t="s">
        <v>1797</v>
      </c>
      <c r="C16">
        <v>11</v>
      </c>
    </row>
    <row r="17" spans="1:3" ht="15">
      <c r="A17" s="33" t="s">
        <v>1608</v>
      </c>
      <c r="B17" t="s">
        <v>1798</v>
      </c>
      <c r="C17">
        <v>20</v>
      </c>
    </row>
    <row r="18" spans="1:3" ht="15">
      <c r="A18" s="33" t="s">
        <v>1615</v>
      </c>
      <c r="B18" t="s">
        <v>1799</v>
      </c>
      <c r="C18">
        <v>1</v>
      </c>
    </row>
    <row r="19" spans="1:3" ht="15">
      <c r="A19" s="33" t="s">
        <v>1804</v>
      </c>
      <c r="B19" t="s">
        <v>1805</v>
      </c>
      <c r="C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C2" sqref="C2:C11"/>
    </sheetView>
  </sheetViews>
  <sheetFormatPr defaultColWidth="9.140625" defaultRowHeight="15"/>
  <cols>
    <col min="2" max="2" width="32.28125" style="0" customWidth="1"/>
    <col min="3" max="3" width="5.8515625" style="0" customWidth="1"/>
    <col min="4" max="4" width="6.7109375" style="0" customWidth="1"/>
    <col min="5" max="5" width="18.28125" style="0" customWidth="1"/>
    <col min="6" max="6" width="12.57421875" style="0" customWidth="1"/>
  </cols>
  <sheetData>
    <row r="2" spans="1:6" ht="15">
      <c r="A2" s="16">
        <v>11402</v>
      </c>
      <c r="B2" t="e">
        <f>VLOOKUP(A2,MH!#REF!,2,0)</f>
        <v>#REF!</v>
      </c>
      <c r="C2">
        <v>5</v>
      </c>
      <c r="D2" t="e">
        <f>VLOOKUP(A2,Lichthi!B9:D21,5,0)</f>
        <v>#N/A</v>
      </c>
      <c r="E2" t="e">
        <f>VLOOKUP(A2,Lichthi!B9:F21,6,0)</f>
        <v>#N/A</v>
      </c>
      <c r="F2" t="e">
        <f>VLOOKUP(A2,Lichthi!B9:F21,7,0)</f>
        <v>#N/A</v>
      </c>
    </row>
    <row r="3" spans="1:6" ht="15">
      <c r="A3" s="16">
        <v>13252</v>
      </c>
      <c r="B3" t="e">
        <f>VLOOKUP(A3,MH!#REF!,2,0)</f>
        <v>#REF!</v>
      </c>
      <c r="C3">
        <v>1</v>
      </c>
      <c r="D3" t="e">
        <f>VLOOKUP(A3,Lichthi!B9:D22,5,0)</f>
        <v>#N/A</v>
      </c>
      <c r="E3" t="e">
        <f>VLOOKUP(A3,Lichthi!B9:F22,6,0)</f>
        <v>#N/A</v>
      </c>
      <c r="F3" t="e">
        <f>VLOOKUP(A3,Lichthi!B9:F22,7,0)</f>
        <v>#N/A</v>
      </c>
    </row>
    <row r="4" spans="1:6" ht="15">
      <c r="A4" s="16">
        <v>13257</v>
      </c>
      <c r="B4" t="e">
        <f>VLOOKUP(A4,MH!#REF!,2,0)</f>
        <v>#REF!</v>
      </c>
      <c r="C4">
        <v>13</v>
      </c>
      <c r="D4" t="e">
        <f>VLOOKUP(A4,Lichthi!B9:D23,5,0)</f>
        <v>#N/A</v>
      </c>
      <c r="E4" t="e">
        <f>VLOOKUP(A4,Lichthi!B9:F23,6,0)</f>
        <v>#N/A</v>
      </c>
      <c r="F4" t="e">
        <f>VLOOKUP(A4,Lichthi!B9:F23,7,0)</f>
        <v>#N/A</v>
      </c>
    </row>
    <row r="5" spans="1:6" ht="15">
      <c r="A5" s="16">
        <v>13404</v>
      </c>
      <c r="B5" t="e">
        <f>VLOOKUP(A5,MH!#REF!,2,0)</f>
        <v>#REF!</v>
      </c>
      <c r="C5">
        <v>13</v>
      </c>
      <c r="D5" t="e">
        <f>VLOOKUP(A5,Lichthi!B9:D24,5,0)</f>
        <v>#N/A</v>
      </c>
      <c r="E5" t="e">
        <f>VLOOKUP(A5,Lichthi!B9:F24,6,0)</f>
        <v>#N/A</v>
      </c>
      <c r="F5" t="e">
        <f>VLOOKUP(A5,Lichthi!B9:F24,7,0)</f>
        <v>#N/A</v>
      </c>
    </row>
    <row r="6" spans="1:6" ht="15">
      <c r="A6" s="16">
        <v>15101</v>
      </c>
      <c r="B6" t="e">
        <f>VLOOKUP(A6,MH!#REF!,2,0)</f>
        <v>#REF!</v>
      </c>
      <c r="C6">
        <v>2</v>
      </c>
      <c r="D6" t="e">
        <f>VLOOKUP(A6,Lichthi!B9:D25,5,0)</f>
        <v>#N/A</v>
      </c>
      <c r="E6" t="e">
        <f>VLOOKUP(A6,Lichthi!B9:F25,6,0)</f>
        <v>#N/A</v>
      </c>
      <c r="F6" t="e">
        <f>VLOOKUP(A6,Lichthi!B9:F25,7,0)</f>
        <v>#N/A</v>
      </c>
    </row>
    <row r="7" spans="1:6" ht="15">
      <c r="A7" s="16">
        <v>16203</v>
      </c>
      <c r="B7" t="e">
        <f>VLOOKUP(A7,MH!#REF!,2,0)</f>
        <v>#REF!</v>
      </c>
      <c r="C7">
        <v>2</v>
      </c>
      <c r="D7" t="e">
        <f>VLOOKUP(A7,Lichthi!B9:D26,5,0)</f>
        <v>#N/A</v>
      </c>
      <c r="E7" t="e">
        <f>VLOOKUP(A7,Lichthi!B9:F26,6,0)</f>
        <v>#N/A</v>
      </c>
      <c r="F7" t="e">
        <f>VLOOKUP(A7,Lichthi!B9:F26,7,0)</f>
        <v>#N/A</v>
      </c>
    </row>
    <row r="8" spans="1:6" ht="15">
      <c r="A8" s="16">
        <v>18502</v>
      </c>
      <c r="B8" t="e">
        <f>VLOOKUP(A8,MH!#REF!,2,0)</f>
        <v>#REF!</v>
      </c>
      <c r="C8">
        <v>16</v>
      </c>
      <c r="D8" t="e">
        <f>VLOOKUP(A8,Lichthi!B9:D27,5,0)</f>
        <v>#N/A</v>
      </c>
      <c r="E8" t="e">
        <f>VLOOKUP(A8,Lichthi!B9:F27,6,0)</f>
        <v>#N/A</v>
      </c>
      <c r="F8" t="e">
        <f>VLOOKUP(A8,Lichthi!B9:F27,7,0)</f>
        <v>#N/A</v>
      </c>
    </row>
    <row r="9" spans="1:6" ht="15">
      <c r="A9" s="16">
        <v>23126</v>
      </c>
      <c r="B9" t="e">
        <f>VLOOKUP(A9,MH!#REF!,2,0)</f>
        <v>#REF!</v>
      </c>
      <c r="C9">
        <v>14</v>
      </c>
      <c r="D9" t="e">
        <f>VLOOKUP(A9,Lichthi!B9:D28,5,0)</f>
        <v>#N/A</v>
      </c>
      <c r="E9" t="e">
        <f>VLOOKUP(A9,Lichthi!B9:F28,6,0)</f>
        <v>#N/A</v>
      </c>
      <c r="F9" t="e">
        <f>VLOOKUP(A9,Lichthi!B9:F28,7,0)</f>
        <v>#N/A</v>
      </c>
    </row>
    <row r="10" spans="1:6" ht="15">
      <c r="A10" s="16">
        <v>25406</v>
      </c>
      <c r="B10" t="e">
        <f>VLOOKUP(A10,MH!#REF!,2,0)</f>
        <v>#REF!</v>
      </c>
      <c r="C10">
        <v>1</v>
      </c>
      <c r="D10" t="e">
        <f>VLOOKUP(A10,Lichthi!B9:D29,5,0)</f>
        <v>#N/A</v>
      </c>
      <c r="E10" t="e">
        <f>VLOOKUP(A10,Lichthi!B9:F29,6,0)</f>
        <v>#N/A</v>
      </c>
      <c r="F10" t="e">
        <f>VLOOKUP(A10,Lichthi!B9:F29,7,0)</f>
        <v>#N/A</v>
      </c>
    </row>
    <row r="11" spans="1:6" ht="15">
      <c r="A11" s="16">
        <v>28108</v>
      </c>
      <c r="B11" t="e">
        <f>VLOOKUP(A11,MH!#REF!,2,0)</f>
        <v>#REF!</v>
      </c>
      <c r="C11">
        <v>20</v>
      </c>
      <c r="D11" t="e">
        <f>VLOOKUP(A11,Lichthi!B9:D30,5,0)</f>
        <v>#N/A</v>
      </c>
      <c r="E11" t="e">
        <f>VLOOKUP(A11,Lichthi!B9:F30,6,0)</f>
        <v>#N/A</v>
      </c>
      <c r="F11" t="e">
        <f>VLOOKUP(A11,Lichthi!B9:F30,7,0)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1"/>
  <sheetViews>
    <sheetView view="pageBreakPreview" zoomScale="85" zoomScaleSheetLayoutView="85" workbookViewId="0" topLeftCell="A1">
      <selection activeCell="J10" sqref="J10"/>
    </sheetView>
  </sheetViews>
  <sheetFormatPr defaultColWidth="9.140625" defaultRowHeight="15"/>
  <cols>
    <col min="1" max="1" width="5.28125" style="3" customWidth="1"/>
    <col min="2" max="2" width="8.00390625" style="3" customWidth="1"/>
    <col min="3" max="3" width="34.7109375" style="2" customWidth="1"/>
    <col min="4" max="4" width="7.57421875" style="3" customWidth="1"/>
    <col min="5" max="5" width="17.140625" style="3" customWidth="1"/>
    <col min="6" max="6" width="16.28125" style="3" customWidth="1"/>
    <col min="7" max="7" width="9.140625" style="3" customWidth="1"/>
    <col min="8" max="8" width="9.28125" style="2" customWidth="1"/>
    <col min="9" max="9" width="5.7109375" style="2" customWidth="1"/>
    <col min="10" max="16384" width="9.140625" style="2" customWidth="1"/>
  </cols>
  <sheetData>
    <row r="1" spans="1:9" s="5" customFormat="1" ht="40.5" customHeight="1">
      <c r="A1" s="120" t="s">
        <v>2296</v>
      </c>
      <c r="B1" s="116"/>
      <c r="C1" s="116"/>
      <c r="D1" s="116"/>
      <c r="E1" s="116"/>
      <c r="F1" s="116"/>
      <c r="G1" s="4"/>
      <c r="H1" s="4"/>
      <c r="I1" s="4"/>
    </row>
    <row r="2" spans="1:9" s="5" customFormat="1" ht="18" customHeight="1">
      <c r="A2" s="121" t="s">
        <v>1584</v>
      </c>
      <c r="B2" s="121"/>
      <c r="C2" s="121"/>
      <c r="D2" s="121"/>
      <c r="E2" s="121"/>
      <c r="F2" s="121"/>
      <c r="G2" s="4"/>
      <c r="H2" s="4"/>
      <c r="I2" s="4"/>
    </row>
    <row r="3" ht="4.5" customHeight="1"/>
    <row r="4" spans="1:8" s="1" customFormat="1" ht="21.75" customHeight="1">
      <c r="A4" s="53" t="s">
        <v>9</v>
      </c>
      <c r="B4" s="53" t="s">
        <v>10</v>
      </c>
      <c r="C4" s="53" t="s">
        <v>11</v>
      </c>
      <c r="D4" s="53" t="s">
        <v>1809</v>
      </c>
      <c r="E4" s="53" t="s">
        <v>12</v>
      </c>
      <c r="F4" s="53" t="s">
        <v>13</v>
      </c>
      <c r="G4" s="10" t="s">
        <v>1</v>
      </c>
      <c r="H4" s="10" t="s">
        <v>0</v>
      </c>
    </row>
    <row r="5" spans="1:13" ht="15.75" customHeight="1">
      <c r="A5" s="11">
        <v>6</v>
      </c>
      <c r="B5" s="47" t="s">
        <v>1903</v>
      </c>
      <c r="C5" s="79" t="s">
        <v>360</v>
      </c>
      <c r="D5" s="84">
        <v>8</v>
      </c>
      <c r="E5" s="87" t="e">
        <f>VLOOKUP(H5,Cathi!$A$1:$B$23,2,0)</f>
        <v>#N/A</v>
      </c>
      <c r="F5" s="90" t="s">
        <v>2218</v>
      </c>
      <c r="G5" s="46">
        <v>111</v>
      </c>
      <c r="H5" s="48">
        <v>20</v>
      </c>
      <c r="I5" s="2" t="e">
        <f>VLOOKUP(H5,Cathi!$A$1:$F$18,6,0)</f>
        <v>#N/A</v>
      </c>
      <c r="J5" s="2" t="e">
        <f>VLOOKUP(B5,Sheet3!A:B,2,0)</f>
        <v>#N/A</v>
      </c>
      <c r="K5" s="2" t="e">
        <f aca="true" t="shared" si="0" ref="K5:K68">J5=H5</f>
        <v>#N/A</v>
      </c>
      <c r="L5" s="2" t="e">
        <f>VLOOKUP(B5,Sheet5!A:G,7,0)</f>
        <v>#N/A</v>
      </c>
      <c r="M5" s="2" t="e">
        <f aca="true" t="shared" si="1" ref="M5:M68">L5=H5</f>
        <v>#N/A</v>
      </c>
    </row>
    <row r="6" spans="1:13" ht="15.75" customHeight="1">
      <c r="A6" s="54">
        <v>7</v>
      </c>
      <c r="B6" s="55" t="s">
        <v>2317</v>
      </c>
      <c r="C6" s="56" t="s">
        <v>133</v>
      </c>
      <c r="D6" s="54">
        <v>9</v>
      </c>
      <c r="E6" s="57" t="e">
        <f>VLOOKUP(H6,Cathi!$A$1:$B$23,2,0)</f>
        <v>#N/A</v>
      </c>
      <c r="F6" s="54" t="s">
        <v>2218</v>
      </c>
      <c r="G6" s="46">
        <v>111</v>
      </c>
      <c r="H6" s="48">
        <v>20</v>
      </c>
      <c r="I6" s="2" t="e">
        <f>VLOOKUP(H6,Cathi!$A$1:$F$18,6,0)</f>
        <v>#N/A</v>
      </c>
      <c r="J6" s="2" t="e">
        <f>VLOOKUP(B6,Sheet3!A:B,2,0)</f>
        <v>#N/A</v>
      </c>
      <c r="K6" s="2" t="e">
        <f t="shared" si="0"/>
        <v>#N/A</v>
      </c>
      <c r="L6" s="2" t="e">
        <f>VLOOKUP(B6,Sheet5!A:G,7,0)</f>
        <v>#N/A</v>
      </c>
      <c r="M6" s="2" t="e">
        <f t="shared" si="1"/>
        <v>#N/A</v>
      </c>
    </row>
    <row r="7" spans="1:13" ht="15.75" customHeight="1">
      <c r="A7" s="12">
        <v>8</v>
      </c>
      <c r="B7" s="13" t="s">
        <v>2318</v>
      </c>
      <c r="C7" s="14" t="s">
        <v>1120</v>
      </c>
      <c r="D7" s="12">
        <v>12</v>
      </c>
      <c r="E7" s="15" t="e">
        <f>VLOOKUP(H7,Cathi!$A$1:$B$23,2,0)</f>
        <v>#N/A</v>
      </c>
      <c r="F7" s="12" t="s">
        <v>2218</v>
      </c>
      <c r="G7" s="46">
        <v>111</v>
      </c>
      <c r="H7" s="48">
        <v>20</v>
      </c>
      <c r="I7" s="2" t="e">
        <f>VLOOKUP(H7,Cathi!$A$1:$F$18,6,0)</f>
        <v>#N/A</v>
      </c>
      <c r="J7" s="2" t="e">
        <f>VLOOKUP(B7,Sheet3!A:B,2,0)</f>
        <v>#N/A</v>
      </c>
      <c r="K7" s="2" t="e">
        <f t="shared" si="0"/>
        <v>#N/A</v>
      </c>
      <c r="L7" s="2" t="e">
        <f>VLOOKUP(B7,Sheet5!A:G,7,0)</f>
        <v>#N/A</v>
      </c>
      <c r="M7" s="2" t="e">
        <f t="shared" si="1"/>
        <v>#N/A</v>
      </c>
    </row>
    <row r="8" spans="1:13" ht="15.75" customHeight="1">
      <c r="A8" s="54">
        <v>1</v>
      </c>
      <c r="B8" s="13" t="s">
        <v>2319</v>
      </c>
      <c r="C8" s="14" t="s">
        <v>1089</v>
      </c>
      <c r="D8" s="12">
        <v>21</v>
      </c>
      <c r="E8" s="15" t="str">
        <f>VLOOKUP(H8,Cathi!$A$1:$B$23,2,0)</f>
        <v>09h30,19/09/19</v>
      </c>
      <c r="F8" s="12" t="s">
        <v>2218</v>
      </c>
      <c r="G8" s="46">
        <v>111</v>
      </c>
      <c r="H8" s="48">
        <v>16</v>
      </c>
      <c r="I8" s="2">
        <f>VLOOKUP(H8,Cathi!$A$1:$F$18,6,0)</f>
        <v>0</v>
      </c>
      <c r="J8" s="2" t="e">
        <f>VLOOKUP(B8,Sheet3!A:B,2,0)</f>
        <v>#N/A</v>
      </c>
      <c r="K8" s="2" t="e">
        <f t="shared" si="0"/>
        <v>#N/A</v>
      </c>
      <c r="L8" s="2" t="e">
        <f>VLOOKUP(B8,Sheet5!A:G,7,0)</f>
        <v>#N/A</v>
      </c>
      <c r="M8" s="2" t="e">
        <f t="shared" si="1"/>
        <v>#N/A</v>
      </c>
    </row>
    <row r="9" spans="1:13" ht="15.75" customHeight="1">
      <c r="A9" s="12">
        <v>4</v>
      </c>
      <c r="B9" s="13" t="s">
        <v>1370</v>
      </c>
      <c r="C9" s="14" t="s">
        <v>1089</v>
      </c>
      <c r="D9" s="12">
        <v>10</v>
      </c>
      <c r="E9" s="15" t="e">
        <f>VLOOKUP(H9,Cathi!$A$1:$B$23,2,0)</f>
        <v>#N/A</v>
      </c>
      <c r="F9" s="12" t="s">
        <v>2218</v>
      </c>
      <c r="G9" s="47">
        <v>111</v>
      </c>
      <c r="H9" s="49">
        <v>19</v>
      </c>
      <c r="I9" s="2" t="e">
        <f>VLOOKUP(H9,Cathi!$A$1:$F$18,6,0)</f>
        <v>#N/A</v>
      </c>
      <c r="J9" s="2" t="e">
        <f>VLOOKUP(B9,Sheet3!A:B,2,0)</f>
        <v>#N/A</v>
      </c>
      <c r="K9" s="2" t="e">
        <f t="shared" si="0"/>
        <v>#N/A</v>
      </c>
      <c r="L9" s="2" t="e">
        <f>VLOOKUP(B9,Sheet5!A:G,7,0)</f>
        <v>#N/A</v>
      </c>
      <c r="M9" s="2" t="e">
        <f t="shared" si="1"/>
        <v>#N/A</v>
      </c>
    </row>
    <row r="10" spans="1:13" ht="15.75" customHeight="1">
      <c r="A10" s="54">
        <v>5</v>
      </c>
      <c r="B10" s="13" t="s">
        <v>1250</v>
      </c>
      <c r="C10" s="14" t="s">
        <v>1078</v>
      </c>
      <c r="D10" s="12">
        <v>25</v>
      </c>
      <c r="E10" s="15" t="e">
        <f>VLOOKUP(H10,Cathi!$A$1:$B$23,2,0)</f>
        <v>#N/A</v>
      </c>
      <c r="F10" s="12" t="s">
        <v>2218</v>
      </c>
      <c r="G10" s="47">
        <v>111</v>
      </c>
      <c r="H10" s="49">
        <v>19</v>
      </c>
      <c r="I10" s="2" t="e">
        <f>VLOOKUP(H10,Cathi!$A$1:$F$18,6,0)</f>
        <v>#N/A</v>
      </c>
      <c r="J10" s="2">
        <f>VLOOKUP(B10,Sheet3!A:B,2,0)</f>
        <v>10</v>
      </c>
      <c r="K10" s="2" t="b">
        <f t="shared" si="0"/>
        <v>0</v>
      </c>
      <c r="L10" s="2">
        <f>VLOOKUP(B10,Sheet5!A:G,7,0)</f>
        <v>19</v>
      </c>
      <c r="M10" s="2" t="b">
        <f t="shared" si="1"/>
        <v>1</v>
      </c>
    </row>
    <row r="11" spans="1:13" ht="15.75" customHeight="1">
      <c r="A11" s="12">
        <v>3</v>
      </c>
      <c r="B11" s="13" t="s">
        <v>1371</v>
      </c>
      <c r="C11" s="14" t="s">
        <v>1372</v>
      </c>
      <c r="D11" s="12">
        <v>28</v>
      </c>
      <c r="E11" s="15" t="e">
        <f>VLOOKUP(H11,Cathi!$A$1:$B$23,2,0)</f>
        <v>#N/A</v>
      </c>
      <c r="F11" s="12" t="s">
        <v>2218</v>
      </c>
      <c r="G11" s="46">
        <v>111</v>
      </c>
      <c r="H11" s="48">
        <v>18</v>
      </c>
      <c r="I11" s="2" t="e">
        <f>VLOOKUP(H11,Cathi!$A$1:$F$18,6,0)</f>
        <v>#N/A</v>
      </c>
      <c r="J11" s="2" t="e">
        <f>VLOOKUP(B11,Sheet3!A:B,2,0)</f>
        <v>#N/A</v>
      </c>
      <c r="K11" s="2" t="e">
        <f t="shared" si="0"/>
        <v>#N/A</v>
      </c>
      <c r="L11" s="2" t="e">
        <f>VLOOKUP(B11,Sheet5!A:G,7,0)</f>
        <v>#N/A</v>
      </c>
      <c r="M11" s="2" t="e">
        <f t="shared" si="1"/>
        <v>#N/A</v>
      </c>
    </row>
    <row r="12" spans="1:13" ht="15.75" customHeight="1">
      <c r="A12" s="54">
        <v>9</v>
      </c>
      <c r="B12" s="13" t="s">
        <v>1373</v>
      </c>
      <c r="C12" s="14" t="s">
        <v>1374</v>
      </c>
      <c r="D12" s="12">
        <v>16</v>
      </c>
      <c r="E12" s="15" t="e">
        <f>VLOOKUP(H12,Cathi!$A$1:$B$23,2,0)</f>
        <v>#N/A</v>
      </c>
      <c r="F12" s="12" t="s">
        <v>2218</v>
      </c>
      <c r="G12" s="46">
        <v>111</v>
      </c>
      <c r="H12" s="48">
        <v>20</v>
      </c>
      <c r="I12" s="2" t="e">
        <f>VLOOKUP(H12,Cathi!$A$1:$F$18,6,0)</f>
        <v>#N/A</v>
      </c>
      <c r="J12" s="2" t="e">
        <f>VLOOKUP(B12,Sheet3!A:B,2,0)</f>
        <v>#N/A</v>
      </c>
      <c r="K12" s="2" t="e">
        <f t="shared" si="0"/>
        <v>#N/A</v>
      </c>
      <c r="L12" s="2" t="e">
        <f>VLOOKUP(B12,Sheet5!A:G,7,0)</f>
        <v>#N/A</v>
      </c>
      <c r="M12" s="2" t="e">
        <f t="shared" si="1"/>
        <v>#N/A</v>
      </c>
    </row>
    <row r="13" spans="1:13" ht="15.75" customHeight="1">
      <c r="A13" s="12">
        <v>2</v>
      </c>
      <c r="B13" s="13" t="s">
        <v>30</v>
      </c>
      <c r="C13" s="14" t="s">
        <v>537</v>
      </c>
      <c r="D13" s="12">
        <v>36</v>
      </c>
      <c r="E13" s="15" t="str">
        <f>VLOOKUP(H13,Cathi!$A$1:$B$23,2,0)</f>
        <v>07h30,16/09/19</v>
      </c>
      <c r="F13" s="12" t="s">
        <v>2218</v>
      </c>
      <c r="G13" s="47">
        <v>111</v>
      </c>
      <c r="H13" s="49">
        <v>1</v>
      </c>
      <c r="I13" s="2">
        <f>VLOOKUP(H13,Cathi!$A$1:$F$18,6,0)</f>
        <v>0</v>
      </c>
      <c r="J13" s="2">
        <f>VLOOKUP(B13,Sheet3!A:B,2,0)</f>
        <v>19</v>
      </c>
      <c r="K13" s="2" t="b">
        <f t="shared" si="0"/>
        <v>0</v>
      </c>
      <c r="L13" s="2">
        <f>VLOOKUP(B13,Sheet5!A:G,7,0)</f>
        <v>19</v>
      </c>
      <c r="M13" s="2" t="b">
        <f t="shared" si="1"/>
        <v>0</v>
      </c>
    </row>
    <row r="14" spans="1:13" ht="15.75" customHeight="1">
      <c r="A14" s="54">
        <v>10</v>
      </c>
      <c r="B14" s="13" t="s">
        <v>1658</v>
      </c>
      <c r="C14" s="14" t="s">
        <v>1659</v>
      </c>
      <c r="D14" s="12">
        <v>9</v>
      </c>
      <c r="E14" s="15" t="e">
        <f>VLOOKUP(H14,Cathi!$A$1:$B$23,2,0)</f>
        <v>#N/A</v>
      </c>
      <c r="F14" s="12" t="s">
        <v>2288</v>
      </c>
      <c r="G14" s="46">
        <v>111</v>
      </c>
      <c r="H14" s="48">
        <v>20</v>
      </c>
      <c r="I14" s="2" t="e">
        <f>VLOOKUP(H14,Cathi!$A$1:$F$18,6,0)</f>
        <v>#N/A</v>
      </c>
      <c r="J14" s="2" t="e">
        <f>VLOOKUP(B14,Sheet3!A:B,2,0)</f>
        <v>#N/A</v>
      </c>
      <c r="K14" s="2" t="e">
        <f t="shared" si="0"/>
        <v>#N/A</v>
      </c>
      <c r="L14" s="2" t="e">
        <f>VLOOKUP(B14,Sheet5!A:G,7,0)</f>
        <v>#N/A</v>
      </c>
      <c r="M14" s="2" t="e">
        <f t="shared" si="1"/>
        <v>#N/A</v>
      </c>
    </row>
    <row r="15" spans="1:13" ht="15.75" customHeight="1">
      <c r="A15" s="12">
        <v>12</v>
      </c>
      <c r="B15" s="13" t="s">
        <v>2320</v>
      </c>
      <c r="C15" s="14" t="s">
        <v>986</v>
      </c>
      <c r="D15" s="12">
        <v>9</v>
      </c>
      <c r="E15" s="15" t="e">
        <f>VLOOKUP(H15,Cathi!$A$1:$B$23,2,0)</f>
        <v>#N/A</v>
      </c>
      <c r="F15" s="12" t="s">
        <v>2218</v>
      </c>
      <c r="G15" s="47">
        <v>112</v>
      </c>
      <c r="H15" s="49">
        <v>17</v>
      </c>
      <c r="I15" s="2" t="e">
        <f>VLOOKUP(H15,Cathi!$A$1:$F$18,6,0)</f>
        <v>#N/A</v>
      </c>
      <c r="J15" s="2" t="e">
        <f>VLOOKUP(B15,Sheet3!A:B,2,0)</f>
        <v>#N/A</v>
      </c>
      <c r="K15" s="2" t="e">
        <f t="shared" si="0"/>
        <v>#N/A</v>
      </c>
      <c r="L15" s="2" t="e">
        <f>VLOOKUP(B15,Sheet5!A:G,7,0)</f>
        <v>#N/A</v>
      </c>
      <c r="M15" s="2" t="e">
        <f t="shared" si="1"/>
        <v>#N/A</v>
      </c>
    </row>
    <row r="16" spans="1:13" ht="15.75" customHeight="1">
      <c r="A16" s="54">
        <v>17</v>
      </c>
      <c r="B16" s="13" t="s">
        <v>1242</v>
      </c>
      <c r="C16" s="14" t="s">
        <v>1243</v>
      </c>
      <c r="D16" s="12">
        <v>8</v>
      </c>
      <c r="E16" s="15" t="e">
        <f>VLOOKUP(H16,Cathi!$A$1:$B$23,2,0)</f>
        <v>#N/A</v>
      </c>
      <c r="F16" s="12" t="s">
        <v>2246</v>
      </c>
      <c r="G16" s="47">
        <v>112</v>
      </c>
      <c r="H16" s="49">
        <v>19</v>
      </c>
      <c r="I16" s="2" t="e">
        <f>VLOOKUP(H16,Cathi!$A$1:$F$18,6,0)</f>
        <v>#N/A</v>
      </c>
      <c r="J16" s="2">
        <f>VLOOKUP(B16,Sheet3!A:B,2,0)</f>
        <v>13</v>
      </c>
      <c r="K16" s="2" t="b">
        <f t="shared" si="0"/>
        <v>0</v>
      </c>
      <c r="L16" s="2">
        <f>VLOOKUP(B16,Sheet5!A:G,7,0)</f>
        <v>19</v>
      </c>
      <c r="M16" s="2" t="b">
        <f t="shared" si="1"/>
        <v>1</v>
      </c>
    </row>
    <row r="17" spans="1:13" ht="15.75" customHeight="1">
      <c r="A17" s="12">
        <v>13</v>
      </c>
      <c r="B17" s="13" t="s">
        <v>1684</v>
      </c>
      <c r="C17" s="14" t="s">
        <v>119</v>
      </c>
      <c r="D17" s="12">
        <v>18</v>
      </c>
      <c r="E17" s="15" t="e">
        <f>VLOOKUP(H17,Cathi!$A$1:$B$23,2,0)</f>
        <v>#N/A</v>
      </c>
      <c r="F17" s="12" t="s">
        <v>2246</v>
      </c>
      <c r="G17" s="47">
        <v>112</v>
      </c>
      <c r="H17" s="49">
        <v>17</v>
      </c>
      <c r="I17" s="2" t="e">
        <f>VLOOKUP(H17,Cathi!$A$1:$F$18,6,0)</f>
        <v>#N/A</v>
      </c>
      <c r="J17" s="2" t="e">
        <f>VLOOKUP(B17,Sheet3!A:B,2,0)</f>
        <v>#N/A</v>
      </c>
      <c r="K17" s="2" t="e">
        <f t="shared" si="0"/>
        <v>#N/A</v>
      </c>
      <c r="L17" s="2" t="e">
        <f>VLOOKUP(B17,Sheet5!A:G,7,0)</f>
        <v>#N/A</v>
      </c>
      <c r="M17" s="2" t="e">
        <f t="shared" si="1"/>
        <v>#N/A</v>
      </c>
    </row>
    <row r="18" spans="1:13" ht="15.75" customHeight="1">
      <c r="A18" s="54">
        <v>15</v>
      </c>
      <c r="B18" s="13" t="s">
        <v>2104</v>
      </c>
      <c r="C18" s="14" t="s">
        <v>109</v>
      </c>
      <c r="D18" s="12">
        <v>19</v>
      </c>
      <c r="E18" s="15" t="str">
        <f>VLOOKUP(H18,Cathi!$A$1:$B$23,2,0)</f>
        <v>09h30,18/09/19</v>
      </c>
      <c r="F18" s="12" t="s">
        <v>2218</v>
      </c>
      <c r="G18" s="47">
        <v>112</v>
      </c>
      <c r="H18" s="49">
        <v>15</v>
      </c>
      <c r="I18" s="2">
        <f>VLOOKUP(H18,Cathi!$A$1:$F$18,6,0)</f>
        <v>0</v>
      </c>
      <c r="J18" s="2" t="e">
        <f>VLOOKUP(B18,Sheet3!A:B,2,0)</f>
        <v>#N/A</v>
      </c>
      <c r="K18" s="2" t="e">
        <f t="shared" si="0"/>
        <v>#N/A</v>
      </c>
      <c r="L18" s="2" t="e">
        <f>VLOOKUP(B18,Sheet5!A:G,7,0)</f>
        <v>#N/A</v>
      </c>
      <c r="M18" s="2" t="e">
        <f t="shared" si="1"/>
        <v>#N/A</v>
      </c>
    </row>
    <row r="19" spans="1:13" ht="15.75" customHeight="1">
      <c r="A19" s="12">
        <v>14</v>
      </c>
      <c r="B19" s="13" t="s">
        <v>2321</v>
      </c>
      <c r="C19" s="14" t="s">
        <v>112</v>
      </c>
      <c r="D19" s="12">
        <v>10</v>
      </c>
      <c r="E19" s="15" t="e">
        <f>VLOOKUP(H19,Cathi!$A$1:$B$23,2,0)</f>
        <v>#N/A</v>
      </c>
      <c r="F19" s="12" t="s">
        <v>2247</v>
      </c>
      <c r="G19" s="47">
        <v>112</v>
      </c>
      <c r="H19" s="49">
        <v>17</v>
      </c>
      <c r="I19" s="2" t="e">
        <f>VLOOKUP(H19,Cathi!$A$1:$F$18,6,0)</f>
        <v>#N/A</v>
      </c>
      <c r="J19" s="2" t="e">
        <f>VLOOKUP(B19,Sheet3!A:B,2,0)</f>
        <v>#N/A</v>
      </c>
      <c r="K19" s="2" t="e">
        <f t="shared" si="0"/>
        <v>#N/A</v>
      </c>
      <c r="L19" s="2" t="e">
        <f>VLOOKUP(B19,Sheet5!A:G,7,0)</f>
        <v>#N/A</v>
      </c>
      <c r="M19" s="2" t="e">
        <f t="shared" si="1"/>
        <v>#N/A</v>
      </c>
    </row>
    <row r="20" spans="1:13" ht="15.75" customHeight="1">
      <c r="A20" s="54">
        <v>18</v>
      </c>
      <c r="B20" s="13" t="s">
        <v>2030</v>
      </c>
      <c r="C20" s="14" t="s">
        <v>129</v>
      </c>
      <c r="D20" s="12">
        <v>11</v>
      </c>
      <c r="E20" s="15" t="e">
        <f>VLOOKUP(H20,Cathi!$A$1:$B$23,2,0)</f>
        <v>#N/A</v>
      </c>
      <c r="F20" s="12" t="s">
        <v>2246</v>
      </c>
      <c r="G20" s="50">
        <v>112</v>
      </c>
      <c r="H20" s="37">
        <v>19</v>
      </c>
      <c r="I20" s="2" t="e">
        <f>VLOOKUP(H20,Cathi!$A$1:$F$18,6,0)</f>
        <v>#N/A</v>
      </c>
      <c r="J20" s="2" t="e">
        <f>VLOOKUP(B20,Sheet3!A:B,2,0)</f>
        <v>#N/A</v>
      </c>
      <c r="K20" s="2" t="e">
        <f t="shared" si="0"/>
        <v>#N/A</v>
      </c>
      <c r="L20" s="2" t="e">
        <f>VLOOKUP(B20,Sheet5!A:G,7,0)</f>
        <v>#N/A</v>
      </c>
      <c r="M20" s="2" t="e">
        <f t="shared" si="1"/>
        <v>#N/A</v>
      </c>
    </row>
    <row r="21" spans="1:13" ht="15.75" customHeight="1">
      <c r="A21" s="12">
        <v>11</v>
      </c>
      <c r="B21" s="13" t="s">
        <v>2322</v>
      </c>
      <c r="C21" s="14" t="s">
        <v>135</v>
      </c>
      <c r="D21" s="12">
        <v>11</v>
      </c>
      <c r="E21" s="15" t="str">
        <f>VLOOKUP(H21,Cathi!$A$1:$B$23,2,0)</f>
        <v>14h00,16/09/19</v>
      </c>
      <c r="F21" s="12" t="s">
        <v>2218</v>
      </c>
      <c r="G21" s="50">
        <v>112</v>
      </c>
      <c r="H21" s="37">
        <v>13</v>
      </c>
      <c r="I21" s="2">
        <f>VLOOKUP(H21,Cathi!$A$1:$F$18,6,0)</f>
        <v>0</v>
      </c>
      <c r="J21" s="2" t="e">
        <f>VLOOKUP(B21,Sheet3!A:B,2,0)</f>
        <v>#N/A</v>
      </c>
      <c r="K21" s="2" t="e">
        <f t="shared" si="0"/>
        <v>#N/A</v>
      </c>
      <c r="L21" s="2" t="e">
        <f>VLOOKUP(B21,Sheet5!A:G,7,0)</f>
        <v>#N/A</v>
      </c>
      <c r="M21" s="2" t="e">
        <f t="shared" si="1"/>
        <v>#N/A</v>
      </c>
    </row>
    <row r="22" spans="1:13" ht="15.75" customHeight="1">
      <c r="A22" s="54">
        <v>16</v>
      </c>
      <c r="B22" s="13" t="s">
        <v>2323</v>
      </c>
      <c r="C22" s="14" t="s">
        <v>1090</v>
      </c>
      <c r="D22" s="12">
        <v>10</v>
      </c>
      <c r="E22" s="15" t="str">
        <f>VLOOKUP(H22,Cathi!$A$1:$B$23,2,0)</f>
        <v>09h30,18/09/19</v>
      </c>
      <c r="F22" s="12" t="s">
        <v>2246</v>
      </c>
      <c r="G22" s="50">
        <v>112</v>
      </c>
      <c r="H22" s="37">
        <v>15</v>
      </c>
      <c r="I22" s="2">
        <f>VLOOKUP(H22,Cathi!$A$1:$F$18,6,0)</f>
        <v>0</v>
      </c>
      <c r="J22" s="2" t="e">
        <f>VLOOKUP(B22,Sheet3!A:B,2,0)</f>
        <v>#N/A</v>
      </c>
      <c r="K22" s="2" t="e">
        <f t="shared" si="0"/>
        <v>#N/A</v>
      </c>
      <c r="L22" s="2" t="e">
        <f>VLOOKUP(B22,Sheet5!A:G,7,0)</f>
        <v>#N/A</v>
      </c>
      <c r="M22" s="2" t="e">
        <f t="shared" si="1"/>
        <v>#N/A</v>
      </c>
    </row>
    <row r="23" spans="1:13" ht="15.75" customHeight="1">
      <c r="A23" s="12">
        <v>19</v>
      </c>
      <c r="B23" s="13" t="s">
        <v>2324</v>
      </c>
      <c r="C23" s="14" t="s">
        <v>1069</v>
      </c>
      <c r="D23" s="12">
        <v>60</v>
      </c>
      <c r="E23" s="15" t="e">
        <f>VLOOKUP(H23,Cathi!$A$1:$B$23,2,0)</f>
        <v>#N/A</v>
      </c>
      <c r="F23" s="12" t="s">
        <v>2248</v>
      </c>
      <c r="G23" s="50">
        <v>114</v>
      </c>
      <c r="H23" s="37">
        <v>17</v>
      </c>
      <c r="I23" s="2" t="e">
        <f>VLOOKUP(H23,Cathi!$A$1:$F$18,6,0)</f>
        <v>#N/A</v>
      </c>
      <c r="J23" s="2" t="e">
        <f>VLOOKUP(B23,Sheet3!A:B,2,0)</f>
        <v>#N/A</v>
      </c>
      <c r="K23" s="2" t="e">
        <f t="shared" si="0"/>
        <v>#N/A</v>
      </c>
      <c r="L23" s="2" t="e">
        <f>VLOOKUP(B23,Sheet5!A:G,7,0)</f>
        <v>#N/A</v>
      </c>
      <c r="M23" s="2" t="e">
        <f t="shared" si="1"/>
        <v>#N/A</v>
      </c>
    </row>
    <row r="24" spans="1:13" ht="15.75" customHeight="1">
      <c r="A24" s="54">
        <v>24</v>
      </c>
      <c r="B24" s="13" t="s">
        <v>2325</v>
      </c>
      <c r="C24" s="14" t="s">
        <v>2326</v>
      </c>
      <c r="D24" s="12">
        <v>11</v>
      </c>
      <c r="E24" s="15" t="e">
        <f>VLOOKUP(H24,Cathi!$A$1:$B$23,2,0)</f>
        <v>#N/A</v>
      </c>
      <c r="F24" s="12" t="s">
        <v>2246</v>
      </c>
      <c r="G24" s="51">
        <v>114</v>
      </c>
      <c r="H24" s="38">
        <v>20</v>
      </c>
      <c r="I24" s="2" t="e">
        <f>VLOOKUP(H24,Cathi!$A$1:$F$18,6,0)</f>
        <v>#N/A</v>
      </c>
      <c r="J24" s="2" t="e">
        <f>VLOOKUP(B24,Sheet3!A:B,2,0)</f>
        <v>#N/A</v>
      </c>
      <c r="K24" s="2" t="e">
        <f t="shared" si="0"/>
        <v>#N/A</v>
      </c>
      <c r="L24" s="2" t="e">
        <f>VLOOKUP(B24,Sheet5!A:G,7,0)</f>
        <v>#N/A</v>
      </c>
      <c r="M24" s="2" t="e">
        <f t="shared" si="1"/>
        <v>#N/A</v>
      </c>
    </row>
    <row r="25" spans="1:13" ht="15.75" customHeight="1">
      <c r="A25" s="12">
        <v>25</v>
      </c>
      <c r="B25" s="13" t="s">
        <v>2327</v>
      </c>
      <c r="C25" s="14" t="s">
        <v>245</v>
      </c>
      <c r="D25" s="12">
        <v>11</v>
      </c>
      <c r="E25" s="15" t="e">
        <f>VLOOKUP(H25,Cathi!$A$1:$B$23,2,0)</f>
        <v>#N/A</v>
      </c>
      <c r="F25" s="12" t="s">
        <v>2246</v>
      </c>
      <c r="G25" s="51">
        <v>114</v>
      </c>
      <c r="H25" s="38">
        <v>20</v>
      </c>
      <c r="I25" s="2" t="e">
        <f>VLOOKUP(H25,Cathi!$A$1:$F$18,6,0)</f>
        <v>#N/A</v>
      </c>
      <c r="J25" s="2" t="e">
        <f>VLOOKUP(B25,Sheet3!A:B,2,0)</f>
        <v>#N/A</v>
      </c>
      <c r="K25" s="2" t="e">
        <f t="shared" si="0"/>
        <v>#N/A</v>
      </c>
      <c r="L25" s="2" t="e">
        <f>VLOOKUP(B25,Sheet5!A:G,7,0)</f>
        <v>#N/A</v>
      </c>
      <c r="M25" s="2" t="e">
        <f t="shared" si="1"/>
        <v>#N/A</v>
      </c>
    </row>
    <row r="26" spans="1:13" s="39" customFormat="1" ht="15.75" customHeight="1">
      <c r="A26" s="54">
        <v>20</v>
      </c>
      <c r="B26" s="13" t="s">
        <v>1185</v>
      </c>
      <c r="C26" s="14" t="s">
        <v>369</v>
      </c>
      <c r="D26" s="12">
        <v>17</v>
      </c>
      <c r="E26" s="15" t="str">
        <f>VLOOKUP(H26,Cathi!$A$1:$B$23,2,0)</f>
        <v>09h30,19/09/19</v>
      </c>
      <c r="F26" s="12" t="s">
        <v>2246</v>
      </c>
      <c r="G26" s="51">
        <v>114</v>
      </c>
      <c r="H26" s="38">
        <v>16</v>
      </c>
      <c r="I26" s="2">
        <f>VLOOKUP(H26,Cathi!$A$1:$F$18,6,0)</f>
        <v>0</v>
      </c>
      <c r="J26" s="2">
        <f>VLOOKUP(B26,Sheet3!A:B,2,0)</f>
        <v>8</v>
      </c>
      <c r="K26" s="2" t="b">
        <f t="shared" si="0"/>
        <v>0</v>
      </c>
      <c r="L26" s="2">
        <f>VLOOKUP(B26,Sheet5!A:G,7,0)</f>
        <v>19</v>
      </c>
      <c r="M26" s="2" t="b">
        <f t="shared" si="1"/>
        <v>0</v>
      </c>
    </row>
    <row r="27" spans="1:13" s="39" customFormat="1" ht="15.75" customHeight="1">
      <c r="A27" s="12">
        <v>26</v>
      </c>
      <c r="B27" s="13" t="s">
        <v>1191</v>
      </c>
      <c r="C27" s="14" t="s">
        <v>142</v>
      </c>
      <c r="D27" s="12">
        <v>11</v>
      </c>
      <c r="E27" s="15" t="e">
        <f>VLOOKUP(H27,Cathi!$A$1:$B$23,2,0)</f>
        <v>#N/A</v>
      </c>
      <c r="F27" s="12" t="s">
        <v>2247</v>
      </c>
      <c r="G27" s="51">
        <v>114</v>
      </c>
      <c r="H27" s="38">
        <v>20</v>
      </c>
      <c r="I27" s="2" t="e">
        <f>VLOOKUP(H27,Cathi!$A$1:$F$18,6,0)</f>
        <v>#N/A</v>
      </c>
      <c r="J27" s="2">
        <f>VLOOKUP(B27,Sheet3!A:B,2,0)</f>
        <v>14</v>
      </c>
      <c r="K27" s="2" t="b">
        <f t="shared" si="0"/>
        <v>0</v>
      </c>
      <c r="L27" s="2">
        <f>VLOOKUP(B27,Sheet5!A:G,7,0)</f>
        <v>18</v>
      </c>
      <c r="M27" s="2" t="b">
        <f t="shared" si="1"/>
        <v>0</v>
      </c>
    </row>
    <row r="28" spans="1:13" s="39" customFormat="1" ht="15.75" customHeight="1">
      <c r="A28" s="54">
        <v>21</v>
      </c>
      <c r="B28" s="13" t="s">
        <v>1190</v>
      </c>
      <c r="C28" s="14" t="s">
        <v>140</v>
      </c>
      <c r="D28" s="12">
        <v>18</v>
      </c>
      <c r="E28" s="15" t="str">
        <f>VLOOKUP(H28,Cathi!$A$1:$B$23,2,0)</f>
        <v>09h30,19/09/19</v>
      </c>
      <c r="F28" s="12" t="s">
        <v>2246</v>
      </c>
      <c r="G28" s="51">
        <v>114</v>
      </c>
      <c r="H28" s="38">
        <v>16</v>
      </c>
      <c r="I28" s="2">
        <f>VLOOKUP(H28,Cathi!$A$1:$F$18,6,0)</f>
        <v>0</v>
      </c>
      <c r="J28" s="2" t="e">
        <f>VLOOKUP(B28,Sheet3!A:B,2,0)</f>
        <v>#N/A</v>
      </c>
      <c r="K28" s="2" t="e">
        <f t="shared" si="0"/>
        <v>#N/A</v>
      </c>
      <c r="L28" s="2" t="e">
        <f>VLOOKUP(B28,Sheet5!A:G,7,0)</f>
        <v>#N/A</v>
      </c>
      <c r="M28" s="2" t="e">
        <f t="shared" si="1"/>
        <v>#N/A</v>
      </c>
    </row>
    <row r="29" spans="1:13" s="39" customFormat="1" ht="15.75" customHeight="1">
      <c r="A29" s="12">
        <v>23</v>
      </c>
      <c r="B29" s="13" t="s">
        <v>2328</v>
      </c>
      <c r="C29" s="14" t="s">
        <v>388</v>
      </c>
      <c r="D29" s="12">
        <v>34</v>
      </c>
      <c r="E29" s="15" t="e">
        <f>VLOOKUP(H29,Cathi!$A$1:$B$23,2,0)</f>
        <v>#N/A</v>
      </c>
      <c r="F29" s="12" t="s">
        <v>2247</v>
      </c>
      <c r="G29" s="50">
        <v>114</v>
      </c>
      <c r="H29" s="37">
        <v>19</v>
      </c>
      <c r="I29" s="2" t="e">
        <f>VLOOKUP(H29,Cathi!$A$1:$F$18,6,0)</f>
        <v>#N/A</v>
      </c>
      <c r="J29" s="2" t="e">
        <f>VLOOKUP(B29,Sheet3!A:B,2,0)</f>
        <v>#N/A</v>
      </c>
      <c r="K29" s="2" t="e">
        <f t="shared" si="0"/>
        <v>#N/A</v>
      </c>
      <c r="L29" s="2" t="e">
        <f>VLOOKUP(B29,Sheet5!A:G,7,0)</f>
        <v>#N/A</v>
      </c>
      <c r="M29" s="2" t="e">
        <f t="shared" si="1"/>
        <v>#N/A</v>
      </c>
    </row>
    <row r="30" spans="1:13" ht="15.75" customHeight="1">
      <c r="A30" s="54">
        <v>22</v>
      </c>
      <c r="B30" s="13" t="s">
        <v>2329</v>
      </c>
      <c r="C30" s="14" t="s">
        <v>2330</v>
      </c>
      <c r="D30" s="12">
        <v>22</v>
      </c>
      <c r="E30" s="15" t="str">
        <f>VLOOKUP(H30,Cathi!$A$1:$B$23,2,0)</f>
        <v>09h30,19/09/19</v>
      </c>
      <c r="F30" s="12" t="s">
        <v>2247</v>
      </c>
      <c r="G30" s="51">
        <v>114</v>
      </c>
      <c r="H30" s="38">
        <v>16</v>
      </c>
      <c r="I30" s="2">
        <f>VLOOKUP(H30,Cathi!$A$1:$F$18,6,0)</f>
        <v>0</v>
      </c>
      <c r="J30" s="2" t="e">
        <f>VLOOKUP(B30,Sheet3!A:B,2,0)</f>
        <v>#N/A</v>
      </c>
      <c r="K30" s="2" t="e">
        <f t="shared" si="0"/>
        <v>#N/A</v>
      </c>
      <c r="L30" s="2" t="e">
        <f>VLOOKUP(B30,Sheet5!A:G,7,0)</f>
        <v>#N/A</v>
      </c>
      <c r="M30" s="2" t="e">
        <f t="shared" si="1"/>
        <v>#N/A</v>
      </c>
    </row>
    <row r="31" spans="1:13" ht="15.75" customHeight="1">
      <c r="A31" s="12">
        <v>2</v>
      </c>
      <c r="B31" s="13" t="s">
        <v>1255</v>
      </c>
      <c r="C31" s="14" t="s">
        <v>1256</v>
      </c>
      <c r="D31" s="12">
        <v>20</v>
      </c>
      <c r="E31" s="15" t="e">
        <f>VLOOKUP(H31,Cathi!$A$1:$B$23,2,0)</f>
        <v>#N/A</v>
      </c>
      <c r="F31" s="12" t="s">
        <v>2238</v>
      </c>
      <c r="G31" s="51">
        <v>121</v>
      </c>
      <c r="H31" s="38">
        <v>20</v>
      </c>
      <c r="I31" s="2" t="e">
        <f>VLOOKUP(H31,Cathi!$A$1:$F$18,6,0)</f>
        <v>#N/A</v>
      </c>
      <c r="J31" s="2">
        <f>VLOOKUP(B31,Sheet3!A:B,2,0)</f>
        <v>19</v>
      </c>
      <c r="K31" s="2" t="b">
        <f t="shared" si="0"/>
        <v>0</v>
      </c>
      <c r="L31" s="2">
        <f>VLOOKUP(B31,Sheet5!A:G,7,0)</f>
        <v>17</v>
      </c>
      <c r="M31" s="2" t="b">
        <f t="shared" si="1"/>
        <v>0</v>
      </c>
    </row>
    <row r="32" spans="1:13" ht="15.75" customHeight="1">
      <c r="A32" s="54">
        <v>3</v>
      </c>
      <c r="B32" s="59" t="s">
        <v>2331</v>
      </c>
      <c r="C32" s="60" t="s">
        <v>2332</v>
      </c>
      <c r="D32" s="58">
        <v>10</v>
      </c>
      <c r="E32" s="61" t="e">
        <f>VLOOKUP(H32,Cathi!$A$1:$B$23,2,0)</f>
        <v>#N/A</v>
      </c>
      <c r="F32" s="58" t="s">
        <v>2238</v>
      </c>
      <c r="G32" s="51">
        <v>121</v>
      </c>
      <c r="H32" s="38">
        <v>20</v>
      </c>
      <c r="I32" s="2" t="e">
        <f>VLOOKUP(H32,Cathi!$A$1:$F$18,6,0)</f>
        <v>#N/A</v>
      </c>
      <c r="J32" s="2" t="e">
        <f>VLOOKUP(B32,Sheet3!A:B,2,0)</f>
        <v>#N/A</v>
      </c>
      <c r="K32" s="2" t="e">
        <f t="shared" si="0"/>
        <v>#N/A</v>
      </c>
      <c r="L32" s="2" t="e">
        <f>VLOOKUP(B32,Sheet5!A:G,7,0)</f>
        <v>#N/A</v>
      </c>
      <c r="M32" s="2" t="e">
        <f t="shared" si="1"/>
        <v>#N/A</v>
      </c>
    </row>
    <row r="33" spans="1:13" ht="15.75" customHeight="1">
      <c r="A33" s="11">
        <v>1</v>
      </c>
      <c r="B33" s="47" t="s">
        <v>2333</v>
      </c>
      <c r="C33" s="79" t="s">
        <v>358</v>
      </c>
      <c r="D33" s="84">
        <v>39</v>
      </c>
      <c r="E33" s="87" t="str">
        <f>VLOOKUP(H33,Cathi!$A$1:$B$23,2,0)</f>
        <v>07h30,18/09/19</v>
      </c>
      <c r="F33" s="90" t="s">
        <v>2238</v>
      </c>
      <c r="G33" s="50">
        <v>121</v>
      </c>
      <c r="H33" s="37">
        <v>3</v>
      </c>
      <c r="I33" s="2">
        <f>VLOOKUP(H33,Cathi!$A$1:$F$18,6,0)</f>
        <v>0</v>
      </c>
      <c r="J33" s="2" t="e">
        <f>VLOOKUP(B33,Sheet3!A:B,2,0)</f>
        <v>#N/A</v>
      </c>
      <c r="K33" s="2" t="e">
        <f t="shared" si="0"/>
        <v>#N/A</v>
      </c>
      <c r="L33" s="2" t="e">
        <f>VLOOKUP(B33,Sheet5!A:G,7,0)</f>
        <v>#N/A</v>
      </c>
      <c r="M33" s="2" t="e">
        <f t="shared" si="1"/>
        <v>#N/A</v>
      </c>
    </row>
    <row r="34" spans="1:13" ht="15.75" customHeight="1">
      <c r="A34" s="54">
        <v>4</v>
      </c>
      <c r="B34" s="55" t="s">
        <v>2334</v>
      </c>
      <c r="C34" s="56" t="s">
        <v>548</v>
      </c>
      <c r="D34" s="54">
        <v>9</v>
      </c>
      <c r="E34" s="57" t="e">
        <f>VLOOKUP(H34,Cathi!$A$1:$B$23,2,0)</f>
        <v>#N/A</v>
      </c>
      <c r="F34" s="54" t="s">
        <v>2257</v>
      </c>
      <c r="G34" s="51">
        <v>121</v>
      </c>
      <c r="H34" s="38">
        <v>20</v>
      </c>
      <c r="I34" s="2" t="e">
        <f>VLOOKUP(H34,Cathi!$A$1:$F$18,6,0)</f>
        <v>#N/A</v>
      </c>
      <c r="J34" s="2" t="e">
        <f>VLOOKUP(B34,Sheet3!A:B,2,0)</f>
        <v>#N/A</v>
      </c>
      <c r="K34" s="2" t="e">
        <f t="shared" si="0"/>
        <v>#N/A</v>
      </c>
      <c r="L34" s="2" t="e">
        <f>VLOOKUP(B34,Sheet5!A:G,7,0)</f>
        <v>#N/A</v>
      </c>
      <c r="M34" s="2" t="e">
        <f t="shared" si="1"/>
        <v>#N/A</v>
      </c>
    </row>
    <row r="35" spans="1:13" ht="15.75" customHeight="1">
      <c r="A35" s="12">
        <v>5</v>
      </c>
      <c r="B35" s="13" t="s">
        <v>1447</v>
      </c>
      <c r="C35" s="14" t="s">
        <v>538</v>
      </c>
      <c r="D35" s="12">
        <v>14</v>
      </c>
      <c r="E35" s="15" t="e">
        <f>VLOOKUP(H35,Cathi!$A$1:$B$23,2,0)</f>
        <v>#N/A</v>
      </c>
      <c r="F35" s="12" t="s">
        <v>2257</v>
      </c>
      <c r="G35" s="51">
        <v>121</v>
      </c>
      <c r="H35" s="38">
        <v>20</v>
      </c>
      <c r="I35" s="2" t="e">
        <f>VLOOKUP(H35,Cathi!$A$1:$F$18,6,0)</f>
        <v>#N/A</v>
      </c>
      <c r="J35" s="2">
        <f>VLOOKUP(B35,Sheet3!A:B,2,0)</f>
        <v>17</v>
      </c>
      <c r="K35" s="2" t="b">
        <f t="shared" si="0"/>
        <v>0</v>
      </c>
      <c r="L35" s="2">
        <f>VLOOKUP(B35,Sheet5!A:G,7,0)</f>
        <v>17</v>
      </c>
      <c r="M35" s="2" t="b">
        <f t="shared" si="1"/>
        <v>0</v>
      </c>
    </row>
    <row r="36" spans="1:13" ht="15.75" customHeight="1">
      <c r="A36" s="54">
        <v>6</v>
      </c>
      <c r="B36" s="13" t="s">
        <v>1598</v>
      </c>
      <c r="C36" s="14" t="s">
        <v>701</v>
      </c>
      <c r="D36" s="12">
        <v>7</v>
      </c>
      <c r="E36" s="15" t="e">
        <f>VLOOKUP(H36,Cathi!$A$1:$B$23,2,0)</f>
        <v>#N/A</v>
      </c>
      <c r="F36" s="12" t="s">
        <v>2257</v>
      </c>
      <c r="G36" s="51">
        <v>121</v>
      </c>
      <c r="H36" s="38">
        <v>20</v>
      </c>
      <c r="I36" s="2" t="e">
        <f>VLOOKUP(H36,Cathi!$A$1:$F$18,6,0)</f>
        <v>#N/A</v>
      </c>
      <c r="J36" s="2" t="e">
        <f>VLOOKUP(B36,Sheet3!A:B,2,0)</f>
        <v>#N/A</v>
      </c>
      <c r="K36" s="2" t="e">
        <f t="shared" si="0"/>
        <v>#N/A</v>
      </c>
      <c r="L36" s="2" t="e">
        <f>VLOOKUP(B36,Sheet5!A:G,7,0)</f>
        <v>#N/A</v>
      </c>
      <c r="M36" s="2" t="e">
        <f t="shared" si="1"/>
        <v>#N/A</v>
      </c>
    </row>
    <row r="37" spans="1:13" ht="15.75" customHeight="1">
      <c r="A37" s="12">
        <v>8</v>
      </c>
      <c r="B37" s="13" t="s">
        <v>2335</v>
      </c>
      <c r="C37" s="14" t="s">
        <v>441</v>
      </c>
      <c r="D37" s="12">
        <v>10</v>
      </c>
      <c r="E37" s="15" t="e">
        <f>VLOOKUP(H37,Cathi!$A$1:$B$23,2,0)</f>
        <v>#N/A</v>
      </c>
      <c r="F37" s="12" t="s">
        <v>2284</v>
      </c>
      <c r="G37" s="51">
        <v>122</v>
      </c>
      <c r="H37" s="38">
        <v>20</v>
      </c>
      <c r="I37" s="2" t="e">
        <f>VLOOKUP(H37,Cathi!$A$1:$F$18,6,0)</f>
        <v>#N/A</v>
      </c>
      <c r="J37" s="2" t="e">
        <f>VLOOKUP(B37,Sheet3!A:B,2,0)</f>
        <v>#N/A</v>
      </c>
      <c r="K37" s="2" t="e">
        <f t="shared" si="0"/>
        <v>#N/A</v>
      </c>
      <c r="L37" s="2" t="e">
        <f>VLOOKUP(B37,Sheet5!A:G,7,0)</f>
        <v>#N/A</v>
      </c>
      <c r="M37" s="2" t="e">
        <f t="shared" si="1"/>
        <v>#N/A</v>
      </c>
    </row>
    <row r="38" spans="1:13" s="39" customFormat="1" ht="15.75" customHeight="1">
      <c r="A38" s="54">
        <v>7</v>
      </c>
      <c r="B38" s="13" t="s">
        <v>2336</v>
      </c>
      <c r="C38" s="14" t="s">
        <v>480</v>
      </c>
      <c r="D38" s="12">
        <v>10</v>
      </c>
      <c r="E38" s="15" t="e">
        <f>VLOOKUP(H38,Cathi!$A$1:$B$23,2,0)</f>
        <v>#N/A</v>
      </c>
      <c r="F38" s="12" t="s">
        <v>2238</v>
      </c>
      <c r="G38" s="50">
        <v>122</v>
      </c>
      <c r="H38" s="37">
        <v>19</v>
      </c>
      <c r="I38" s="2" t="e">
        <f>VLOOKUP(H38,Cathi!$A$1:$F$18,6,0)</f>
        <v>#N/A</v>
      </c>
      <c r="J38" s="2" t="e">
        <f>VLOOKUP(B38,Sheet3!A:B,2,0)</f>
        <v>#N/A</v>
      </c>
      <c r="K38" s="2" t="e">
        <f t="shared" si="0"/>
        <v>#N/A</v>
      </c>
      <c r="L38" s="2" t="e">
        <f>VLOOKUP(B38,Sheet5!A:G,7,0)</f>
        <v>#N/A</v>
      </c>
      <c r="M38" s="2" t="e">
        <f t="shared" si="1"/>
        <v>#N/A</v>
      </c>
    </row>
    <row r="39" spans="1:13" s="39" customFormat="1" ht="15.75" customHeight="1">
      <c r="A39" s="12">
        <v>9</v>
      </c>
      <c r="B39" s="13" t="s">
        <v>2337</v>
      </c>
      <c r="C39" s="14" t="s">
        <v>544</v>
      </c>
      <c r="D39" s="12">
        <v>11</v>
      </c>
      <c r="E39" s="15" t="e">
        <f>VLOOKUP(H39,Cathi!$A$1:$B$23,2,0)</f>
        <v>#N/A</v>
      </c>
      <c r="F39" s="12" t="s">
        <v>2284</v>
      </c>
      <c r="G39" s="51">
        <v>122</v>
      </c>
      <c r="H39" s="38">
        <v>20</v>
      </c>
      <c r="I39" s="2" t="e">
        <f>VLOOKUP(H39,Cathi!$A$1:$F$18,6,0)</f>
        <v>#N/A</v>
      </c>
      <c r="J39" s="2" t="e">
        <f>VLOOKUP(B39,Sheet3!A:B,2,0)</f>
        <v>#N/A</v>
      </c>
      <c r="K39" s="2" t="e">
        <f t="shared" si="0"/>
        <v>#N/A</v>
      </c>
      <c r="L39" s="2" t="e">
        <f>VLOOKUP(B39,Sheet5!A:G,7,0)</f>
        <v>#N/A</v>
      </c>
      <c r="M39" s="2" t="e">
        <f t="shared" si="1"/>
        <v>#N/A</v>
      </c>
    </row>
    <row r="40" spans="1:13" ht="15.75" customHeight="1">
      <c r="A40" s="54">
        <v>10</v>
      </c>
      <c r="B40" s="13" t="s">
        <v>2338</v>
      </c>
      <c r="C40" s="14" t="s">
        <v>542</v>
      </c>
      <c r="D40" s="12">
        <v>9</v>
      </c>
      <c r="E40" s="15" t="e">
        <f>VLOOKUP(H40,Cathi!$A$1:$B$23,2,0)</f>
        <v>#N/A</v>
      </c>
      <c r="F40" s="12" t="s">
        <v>2257</v>
      </c>
      <c r="G40" s="50">
        <v>123</v>
      </c>
      <c r="H40" s="37">
        <v>19</v>
      </c>
      <c r="I40" s="2" t="e">
        <f>VLOOKUP(H40,Cathi!$A$1:$F$18,6,0)</f>
        <v>#N/A</v>
      </c>
      <c r="J40" s="2" t="e">
        <f>VLOOKUP(B40,Sheet3!A:B,2,0)</f>
        <v>#N/A</v>
      </c>
      <c r="K40" s="2" t="e">
        <f t="shared" si="0"/>
        <v>#N/A</v>
      </c>
      <c r="L40" s="2" t="e">
        <f>VLOOKUP(B40,Sheet5!A:G,7,0)</f>
        <v>#N/A</v>
      </c>
      <c r="M40" s="2" t="e">
        <f t="shared" si="1"/>
        <v>#N/A</v>
      </c>
    </row>
    <row r="41" spans="1:13" ht="15.75" customHeight="1">
      <c r="A41" s="12">
        <v>11</v>
      </c>
      <c r="B41" s="13" t="s">
        <v>2339</v>
      </c>
      <c r="C41" s="14" t="s">
        <v>216</v>
      </c>
      <c r="D41" s="12">
        <v>10</v>
      </c>
      <c r="E41" s="15" t="e">
        <f>VLOOKUP(H41,Cathi!$A$1:$B$23,2,0)</f>
        <v>#N/A</v>
      </c>
      <c r="F41" s="12" t="s">
        <v>2285</v>
      </c>
      <c r="G41" s="51">
        <v>123</v>
      </c>
      <c r="H41" s="38">
        <v>20</v>
      </c>
      <c r="I41" s="2" t="e">
        <f>VLOOKUP(H41,Cathi!$A$1:$F$18,6,0)</f>
        <v>#N/A</v>
      </c>
      <c r="J41" s="2" t="e">
        <f>VLOOKUP(B41,Sheet3!A:B,2,0)</f>
        <v>#N/A</v>
      </c>
      <c r="K41" s="2" t="e">
        <f t="shared" si="0"/>
        <v>#N/A</v>
      </c>
      <c r="L41" s="2" t="e">
        <f>VLOOKUP(B41,Sheet5!A:G,7,0)</f>
        <v>#N/A</v>
      </c>
      <c r="M41" s="2" t="e">
        <f t="shared" si="1"/>
        <v>#N/A</v>
      </c>
    </row>
    <row r="42" spans="1:13" ht="15.75" customHeight="1">
      <c r="A42" s="54">
        <v>12</v>
      </c>
      <c r="B42" s="13" t="s">
        <v>2340</v>
      </c>
      <c r="C42" s="14" t="s">
        <v>142</v>
      </c>
      <c r="D42" s="12">
        <v>10</v>
      </c>
      <c r="E42" s="15" t="e">
        <f>VLOOKUP(H42,Cathi!$A$1:$B$23,2,0)</f>
        <v>#N/A</v>
      </c>
      <c r="F42" s="12" t="s">
        <v>2286</v>
      </c>
      <c r="G42" s="51">
        <v>124</v>
      </c>
      <c r="H42" s="38">
        <v>20</v>
      </c>
      <c r="I42" s="2" t="e">
        <f>VLOOKUP(H42,Cathi!$A$1:$F$18,6,0)</f>
        <v>#N/A</v>
      </c>
      <c r="J42" s="2" t="e">
        <f>VLOOKUP(B42,Sheet3!A:B,2,0)</f>
        <v>#N/A</v>
      </c>
      <c r="K42" s="2" t="e">
        <f t="shared" si="0"/>
        <v>#N/A</v>
      </c>
      <c r="L42" s="2" t="e">
        <f>VLOOKUP(B42,Sheet5!A:G,7,0)</f>
        <v>#N/A</v>
      </c>
      <c r="M42" s="2" t="e">
        <f t="shared" si="1"/>
        <v>#N/A</v>
      </c>
    </row>
    <row r="43" spans="1:13" ht="15.75" customHeight="1">
      <c r="A43" s="12">
        <v>2</v>
      </c>
      <c r="B43" s="13" t="s">
        <v>2341</v>
      </c>
      <c r="C43" s="14" t="s">
        <v>1054</v>
      </c>
      <c r="D43" s="12">
        <v>38</v>
      </c>
      <c r="E43" s="15" t="str">
        <f>VLOOKUP(H43,Cathi!$A$1:$B$23,2,0)</f>
        <v>07h30,16/09/19</v>
      </c>
      <c r="F43" s="12" t="s">
        <v>1537</v>
      </c>
      <c r="G43" s="50">
        <v>131</v>
      </c>
      <c r="H43" s="37">
        <v>1</v>
      </c>
      <c r="I43" s="2">
        <f>VLOOKUP(H43,Cathi!$A$1:$F$18,6,0)</f>
        <v>0</v>
      </c>
      <c r="J43" s="2" t="e">
        <f>VLOOKUP(B43,Sheet3!A:B,2,0)</f>
        <v>#N/A</v>
      </c>
      <c r="K43" s="2" t="e">
        <f t="shared" si="0"/>
        <v>#N/A</v>
      </c>
      <c r="L43" s="2" t="e">
        <f>VLOOKUP(B43,Sheet5!A:G,7,0)</f>
        <v>#N/A</v>
      </c>
      <c r="M43" s="2" t="e">
        <f t="shared" si="1"/>
        <v>#N/A</v>
      </c>
    </row>
    <row r="44" spans="1:13" s="39" customFormat="1" ht="15.75" customHeight="1">
      <c r="A44" s="54">
        <v>6</v>
      </c>
      <c r="B44" s="13" t="s">
        <v>2342</v>
      </c>
      <c r="C44" s="14" t="s">
        <v>1261</v>
      </c>
      <c r="D44" s="12">
        <v>24</v>
      </c>
      <c r="E44" s="15" t="e">
        <f>VLOOKUP(H44,Cathi!$A$1:$B$23,2,0)</f>
        <v>#N/A</v>
      </c>
      <c r="F44" s="12" t="s">
        <v>2244</v>
      </c>
      <c r="G44" s="51">
        <v>131</v>
      </c>
      <c r="H44" s="38">
        <v>20</v>
      </c>
      <c r="I44" s="2" t="e">
        <f>VLOOKUP(H44,Cathi!$A$1:$F$18,6,0)</f>
        <v>#N/A</v>
      </c>
      <c r="J44" s="2" t="e">
        <f>VLOOKUP(B44,Sheet3!A:B,2,0)</f>
        <v>#N/A</v>
      </c>
      <c r="K44" s="2" t="e">
        <f t="shared" si="0"/>
        <v>#N/A</v>
      </c>
      <c r="L44" s="2" t="e">
        <f>VLOOKUP(B44,Sheet5!A:G,7,0)</f>
        <v>#N/A</v>
      </c>
      <c r="M44" s="2" t="e">
        <f t="shared" si="1"/>
        <v>#N/A</v>
      </c>
    </row>
    <row r="45" spans="1:13" s="39" customFormat="1" ht="15.75" customHeight="1">
      <c r="A45" s="12">
        <v>3</v>
      </c>
      <c r="B45" s="13" t="s">
        <v>2343</v>
      </c>
      <c r="C45" s="14" t="s">
        <v>1273</v>
      </c>
      <c r="D45" s="12">
        <v>13</v>
      </c>
      <c r="E45" s="15" t="e">
        <f>VLOOKUP(H45,Cathi!$A$1:$B$23,2,0)</f>
        <v>#N/A</v>
      </c>
      <c r="F45" s="12" t="s">
        <v>2252</v>
      </c>
      <c r="G45" s="51">
        <v>131</v>
      </c>
      <c r="H45" s="38">
        <v>18</v>
      </c>
      <c r="I45" s="2" t="e">
        <f>VLOOKUP(H45,Cathi!$A$1:$F$18,6,0)</f>
        <v>#N/A</v>
      </c>
      <c r="J45" s="2" t="e">
        <f>VLOOKUP(B45,Sheet3!A:B,2,0)</f>
        <v>#N/A</v>
      </c>
      <c r="K45" s="2" t="e">
        <f t="shared" si="0"/>
        <v>#N/A</v>
      </c>
      <c r="L45" s="2" t="e">
        <f>VLOOKUP(B45,Sheet5!A:G,7,0)</f>
        <v>#N/A</v>
      </c>
      <c r="M45" s="2" t="e">
        <f t="shared" si="1"/>
        <v>#N/A</v>
      </c>
    </row>
    <row r="46" spans="1:13" s="39" customFormat="1" ht="15.75" customHeight="1">
      <c r="A46" s="11">
        <v>7</v>
      </c>
      <c r="B46" s="47" t="s">
        <v>2344</v>
      </c>
      <c r="C46" s="79" t="s">
        <v>606</v>
      </c>
      <c r="D46" s="84">
        <v>10</v>
      </c>
      <c r="E46" s="87" t="e">
        <f>VLOOKUP(H46,Cathi!$A$1:$B$23,2,0)</f>
        <v>#N/A</v>
      </c>
      <c r="F46" s="90" t="s">
        <v>2244</v>
      </c>
      <c r="G46" s="51">
        <v>131</v>
      </c>
      <c r="H46" s="38">
        <v>20</v>
      </c>
      <c r="I46" s="2" t="e">
        <f>VLOOKUP(H46,Cathi!$A$1:$F$18,6,0)</f>
        <v>#N/A</v>
      </c>
      <c r="J46" s="2" t="e">
        <f>VLOOKUP(B46,Sheet3!A:B,2,0)</f>
        <v>#N/A</v>
      </c>
      <c r="K46" s="2" t="e">
        <f t="shared" si="0"/>
        <v>#N/A</v>
      </c>
      <c r="L46" s="2" t="e">
        <f>VLOOKUP(B46,Sheet5!A:G,7,0)</f>
        <v>#N/A</v>
      </c>
      <c r="M46" s="2" t="e">
        <f t="shared" si="1"/>
        <v>#N/A</v>
      </c>
    </row>
    <row r="47" spans="1:13" s="39" customFormat="1" ht="15.75" customHeight="1">
      <c r="A47" s="54">
        <v>4</v>
      </c>
      <c r="B47" s="55" t="s">
        <v>2345</v>
      </c>
      <c r="C47" s="56" t="s">
        <v>470</v>
      </c>
      <c r="D47" s="54">
        <v>14</v>
      </c>
      <c r="E47" s="57" t="e">
        <f>VLOOKUP(H47,Cathi!$A$1:$B$23,2,0)</f>
        <v>#N/A</v>
      </c>
      <c r="F47" s="54" t="s">
        <v>2244</v>
      </c>
      <c r="G47" s="50">
        <v>131</v>
      </c>
      <c r="H47" s="37">
        <v>19</v>
      </c>
      <c r="I47" s="2" t="e">
        <f>VLOOKUP(H47,Cathi!$A$1:$F$18,6,0)</f>
        <v>#N/A</v>
      </c>
      <c r="J47" s="2" t="e">
        <f>VLOOKUP(B47,Sheet3!A:B,2,0)</f>
        <v>#N/A</v>
      </c>
      <c r="K47" s="2" t="e">
        <f t="shared" si="0"/>
        <v>#N/A</v>
      </c>
      <c r="L47" s="2" t="e">
        <f>VLOOKUP(B47,Sheet5!A:G,7,0)</f>
        <v>#N/A</v>
      </c>
      <c r="M47" s="2" t="e">
        <f t="shared" si="1"/>
        <v>#N/A</v>
      </c>
    </row>
    <row r="48" spans="1:13" ht="15.75" customHeight="1">
      <c r="A48" s="12">
        <v>1</v>
      </c>
      <c r="B48" s="13" t="s">
        <v>2346</v>
      </c>
      <c r="C48" s="14" t="s">
        <v>1119</v>
      </c>
      <c r="D48" s="12">
        <v>16</v>
      </c>
      <c r="E48" s="15" t="e">
        <f>VLOOKUP(H48,Cathi!$A$1:$B$23,2,0)</f>
        <v>#N/A</v>
      </c>
      <c r="F48" s="12" t="s">
        <v>2219</v>
      </c>
      <c r="G48" s="50">
        <v>131</v>
      </c>
      <c r="H48" s="37">
        <v>17</v>
      </c>
      <c r="I48" s="2" t="e">
        <f>VLOOKUP(H48,Cathi!$A$1:$F$18,6,0)</f>
        <v>#N/A</v>
      </c>
      <c r="J48" s="2" t="e">
        <f>VLOOKUP(B48,Sheet3!A:B,2,0)</f>
        <v>#N/A</v>
      </c>
      <c r="K48" s="2" t="e">
        <f t="shared" si="0"/>
        <v>#N/A</v>
      </c>
      <c r="L48" s="2" t="e">
        <f>VLOOKUP(B48,Sheet5!A:G,7,0)</f>
        <v>#N/A</v>
      </c>
      <c r="M48" s="2" t="e">
        <f t="shared" si="1"/>
        <v>#N/A</v>
      </c>
    </row>
    <row r="49" spans="1:13" ht="15.75" customHeight="1">
      <c r="A49" s="54">
        <v>5</v>
      </c>
      <c r="B49" s="13" t="s">
        <v>2347</v>
      </c>
      <c r="C49" s="14" t="s">
        <v>519</v>
      </c>
      <c r="D49" s="12">
        <v>17</v>
      </c>
      <c r="E49" s="15" t="e">
        <f>VLOOKUP(H49,Cathi!$A$1:$B$23,2,0)</f>
        <v>#N/A</v>
      </c>
      <c r="F49" s="12" t="s">
        <v>2244</v>
      </c>
      <c r="G49" s="50">
        <v>131</v>
      </c>
      <c r="H49" s="37">
        <v>19</v>
      </c>
      <c r="I49" s="2" t="e">
        <f>VLOOKUP(H49,Cathi!$A$1:$F$18,6,0)</f>
        <v>#N/A</v>
      </c>
      <c r="J49" s="2" t="e">
        <f>VLOOKUP(B49,Sheet3!A:B,2,0)</f>
        <v>#N/A</v>
      </c>
      <c r="K49" s="2" t="e">
        <f t="shared" si="0"/>
        <v>#N/A</v>
      </c>
      <c r="L49" s="2" t="e">
        <f>VLOOKUP(B49,Sheet5!A:G,7,0)</f>
        <v>#N/A</v>
      </c>
      <c r="M49" s="2" t="e">
        <f t="shared" si="1"/>
        <v>#N/A</v>
      </c>
    </row>
    <row r="50" spans="1:13" ht="15.75" customHeight="1">
      <c r="A50" s="12">
        <v>13</v>
      </c>
      <c r="B50" s="13" t="s">
        <v>2348</v>
      </c>
      <c r="C50" s="14" t="s">
        <v>2349</v>
      </c>
      <c r="D50" s="12">
        <v>25</v>
      </c>
      <c r="E50" s="15" t="e">
        <f>VLOOKUP(H50,Cathi!$A$1:$B$23,2,0)</f>
        <v>#N/A</v>
      </c>
      <c r="F50" s="12" t="s">
        <v>2249</v>
      </c>
      <c r="G50" s="51">
        <v>132</v>
      </c>
      <c r="H50" s="38">
        <v>20</v>
      </c>
      <c r="I50" s="2" t="e">
        <f>VLOOKUP(H50,Cathi!$A$1:$F$18,6,0)</f>
        <v>#N/A</v>
      </c>
      <c r="J50" s="2" t="e">
        <f>VLOOKUP(B50,Sheet3!A:B,2,0)</f>
        <v>#N/A</v>
      </c>
      <c r="K50" s="2" t="e">
        <f t="shared" si="0"/>
        <v>#N/A</v>
      </c>
      <c r="L50" s="2" t="e">
        <f>VLOOKUP(B50,Sheet5!A:G,7,0)</f>
        <v>#N/A</v>
      </c>
      <c r="M50" s="2" t="e">
        <f t="shared" si="1"/>
        <v>#N/A</v>
      </c>
    </row>
    <row r="51" spans="1:13" ht="15.75" customHeight="1">
      <c r="A51" s="54">
        <v>8</v>
      </c>
      <c r="B51" s="13" t="s">
        <v>2350</v>
      </c>
      <c r="C51" s="14" t="s">
        <v>367</v>
      </c>
      <c r="D51" s="12">
        <v>16</v>
      </c>
      <c r="E51" s="15" t="e">
        <f>VLOOKUP(H51,Cathi!$A$1:$B$23,2,0)</f>
        <v>#N/A</v>
      </c>
      <c r="F51" s="12" t="s">
        <v>2220</v>
      </c>
      <c r="G51" s="50">
        <v>132</v>
      </c>
      <c r="H51" s="37">
        <v>17</v>
      </c>
      <c r="I51" s="2" t="e">
        <f>VLOOKUP(H51,Cathi!$A$1:$F$18,6,0)</f>
        <v>#N/A</v>
      </c>
      <c r="J51" s="2" t="e">
        <f>VLOOKUP(B51,Sheet3!A:B,2,0)</f>
        <v>#N/A</v>
      </c>
      <c r="K51" s="2" t="e">
        <f t="shared" si="0"/>
        <v>#N/A</v>
      </c>
      <c r="L51" s="2" t="e">
        <f>VLOOKUP(B51,Sheet5!A:G,7,0)</f>
        <v>#N/A</v>
      </c>
      <c r="M51" s="2" t="e">
        <f t="shared" si="1"/>
        <v>#N/A</v>
      </c>
    </row>
    <row r="52" spans="1:13" s="39" customFormat="1" ht="15.75" customHeight="1">
      <c r="A52" s="12">
        <v>14</v>
      </c>
      <c r="B52" s="13" t="s">
        <v>2351</v>
      </c>
      <c r="C52" s="14" t="s">
        <v>772</v>
      </c>
      <c r="D52" s="12">
        <v>9</v>
      </c>
      <c r="E52" s="15" t="e">
        <f>VLOOKUP(H52,Cathi!$A$1:$B$23,2,0)</f>
        <v>#N/A</v>
      </c>
      <c r="F52" s="12" t="s">
        <v>2249</v>
      </c>
      <c r="G52" s="51">
        <v>132</v>
      </c>
      <c r="H52" s="38">
        <v>20</v>
      </c>
      <c r="I52" s="2" t="e">
        <f>VLOOKUP(H52,Cathi!$A$1:$F$18,6,0)</f>
        <v>#N/A</v>
      </c>
      <c r="J52" s="2" t="e">
        <f>VLOOKUP(B52,Sheet3!A:B,2,0)</f>
        <v>#N/A</v>
      </c>
      <c r="K52" s="2" t="e">
        <f t="shared" si="0"/>
        <v>#N/A</v>
      </c>
      <c r="L52" s="2" t="e">
        <f>VLOOKUP(B52,Sheet5!A:G,7,0)</f>
        <v>#N/A</v>
      </c>
      <c r="M52" s="2" t="e">
        <f t="shared" si="1"/>
        <v>#N/A</v>
      </c>
    </row>
    <row r="53" spans="1:13" s="39" customFormat="1" ht="15.75" customHeight="1">
      <c r="A53" s="54">
        <v>10</v>
      </c>
      <c r="B53" s="13" t="s">
        <v>2352</v>
      </c>
      <c r="C53" s="14" t="s">
        <v>2353</v>
      </c>
      <c r="D53" s="12">
        <v>14</v>
      </c>
      <c r="E53" s="15" t="e">
        <f>VLOOKUP(H53,Cathi!$A$1:$B$23,2,0)</f>
        <v>#N/A</v>
      </c>
      <c r="F53" s="12" t="s">
        <v>2251</v>
      </c>
      <c r="G53" s="51">
        <v>132</v>
      </c>
      <c r="H53" s="38">
        <v>18</v>
      </c>
      <c r="I53" s="2" t="e">
        <f>VLOOKUP(H53,Cathi!$A$1:$F$18,6,0)</f>
        <v>#N/A</v>
      </c>
      <c r="J53" s="2" t="e">
        <f>VLOOKUP(B53,Sheet3!A:B,2,0)</f>
        <v>#N/A</v>
      </c>
      <c r="K53" s="2" t="e">
        <f t="shared" si="0"/>
        <v>#N/A</v>
      </c>
      <c r="L53" s="2" t="e">
        <f>VLOOKUP(B53,Sheet5!A:G,7,0)</f>
        <v>#N/A</v>
      </c>
      <c r="M53" s="2" t="e">
        <f t="shared" si="1"/>
        <v>#N/A</v>
      </c>
    </row>
    <row r="54" spans="1:13" s="39" customFormat="1" ht="15.75" customHeight="1">
      <c r="A54" s="12">
        <v>9</v>
      </c>
      <c r="B54" s="13" t="s">
        <v>2354</v>
      </c>
      <c r="C54" s="14" t="s">
        <v>632</v>
      </c>
      <c r="D54" s="12">
        <v>28</v>
      </c>
      <c r="E54" s="15" t="e">
        <f>VLOOKUP(H54,Cathi!$A$1:$B$23,2,0)</f>
        <v>#N/A</v>
      </c>
      <c r="F54" s="12" t="s">
        <v>2220</v>
      </c>
      <c r="G54" s="50">
        <v>132</v>
      </c>
      <c r="H54" s="37">
        <v>17</v>
      </c>
      <c r="I54" s="2" t="e">
        <f>VLOOKUP(H54,Cathi!$A$1:$F$18,6,0)</f>
        <v>#N/A</v>
      </c>
      <c r="J54" s="2" t="e">
        <f>VLOOKUP(B54,Sheet3!A:B,2,0)</f>
        <v>#N/A</v>
      </c>
      <c r="K54" s="2" t="e">
        <f t="shared" si="0"/>
        <v>#N/A</v>
      </c>
      <c r="L54" s="2" t="e">
        <f>VLOOKUP(B54,Sheet5!A:G,7,0)</f>
        <v>#N/A</v>
      </c>
      <c r="M54" s="2" t="e">
        <f t="shared" si="1"/>
        <v>#N/A</v>
      </c>
    </row>
    <row r="55" spans="1:13" s="39" customFormat="1" ht="15.75" customHeight="1">
      <c r="A55" s="54">
        <v>15</v>
      </c>
      <c r="B55" s="13" t="s">
        <v>2355</v>
      </c>
      <c r="C55" s="14" t="s">
        <v>437</v>
      </c>
      <c r="D55" s="12">
        <v>10</v>
      </c>
      <c r="E55" s="15" t="e">
        <f>VLOOKUP(H55,Cathi!$A$1:$B$23,2,0)</f>
        <v>#N/A</v>
      </c>
      <c r="F55" s="12" t="s">
        <v>2252</v>
      </c>
      <c r="G55" s="51">
        <v>132</v>
      </c>
      <c r="H55" s="38">
        <v>20</v>
      </c>
      <c r="I55" s="2" t="e">
        <f>VLOOKUP(H55,Cathi!$A$1:$F$18,6,0)</f>
        <v>#N/A</v>
      </c>
      <c r="J55" s="2" t="e">
        <f>VLOOKUP(B55,Sheet3!A:B,2,0)</f>
        <v>#N/A</v>
      </c>
      <c r="K55" s="2" t="e">
        <f t="shared" si="0"/>
        <v>#N/A</v>
      </c>
      <c r="L55" s="2" t="e">
        <f>VLOOKUP(B55,Sheet5!A:G,7,0)</f>
        <v>#N/A</v>
      </c>
      <c r="M55" s="2" t="e">
        <f t="shared" si="1"/>
        <v>#N/A</v>
      </c>
    </row>
    <row r="56" spans="1:13" s="39" customFormat="1" ht="15.75" customHeight="1">
      <c r="A56" s="12">
        <v>11</v>
      </c>
      <c r="B56" s="13" t="s">
        <v>2356</v>
      </c>
      <c r="C56" s="14" t="s">
        <v>529</v>
      </c>
      <c r="D56" s="12">
        <v>11</v>
      </c>
      <c r="E56" s="15" t="e">
        <f>VLOOKUP(H56,Cathi!$A$1:$B$23,2,0)</f>
        <v>#N/A</v>
      </c>
      <c r="F56" s="12" t="s">
        <v>2249</v>
      </c>
      <c r="G56" s="50">
        <v>132</v>
      </c>
      <c r="H56" s="37">
        <v>19</v>
      </c>
      <c r="I56" s="2" t="e">
        <f>VLOOKUP(H56,Cathi!$A$1:$F$18,6,0)</f>
        <v>#N/A</v>
      </c>
      <c r="J56" s="2" t="e">
        <f>VLOOKUP(B56,Sheet3!A:B,2,0)</f>
        <v>#N/A</v>
      </c>
      <c r="K56" s="2" t="e">
        <f t="shared" si="0"/>
        <v>#N/A</v>
      </c>
      <c r="L56" s="2" t="e">
        <f>VLOOKUP(B56,Sheet5!A:G,7,0)</f>
        <v>#N/A</v>
      </c>
      <c r="M56" s="2" t="e">
        <f t="shared" si="1"/>
        <v>#N/A</v>
      </c>
    </row>
    <row r="57" spans="1:13" ht="15.75" customHeight="1">
      <c r="A57" s="54">
        <v>16</v>
      </c>
      <c r="B57" s="13" t="s">
        <v>2357</v>
      </c>
      <c r="C57" s="14" t="s">
        <v>278</v>
      </c>
      <c r="D57" s="12">
        <v>4</v>
      </c>
      <c r="E57" s="15" t="e">
        <f>VLOOKUP(H57,Cathi!$A$1:$B$23,2,0)</f>
        <v>#N/A</v>
      </c>
      <c r="F57" s="12" t="s">
        <v>2252</v>
      </c>
      <c r="G57" s="51">
        <v>132</v>
      </c>
      <c r="H57" s="38">
        <v>20</v>
      </c>
      <c r="I57" s="2" t="e">
        <f>VLOOKUP(H57,Cathi!$A$1:$F$18,6,0)</f>
        <v>#N/A</v>
      </c>
      <c r="J57" s="2" t="e">
        <f>VLOOKUP(B57,Sheet3!A:B,2,0)</f>
        <v>#N/A</v>
      </c>
      <c r="K57" s="2" t="e">
        <f t="shared" si="0"/>
        <v>#N/A</v>
      </c>
      <c r="L57" s="2" t="e">
        <f>VLOOKUP(B57,Sheet5!A:G,7,0)</f>
        <v>#N/A</v>
      </c>
      <c r="M57" s="2" t="e">
        <f t="shared" si="1"/>
        <v>#N/A</v>
      </c>
    </row>
    <row r="58" spans="1:13" ht="15.75" customHeight="1">
      <c r="A58" s="12">
        <v>17</v>
      </c>
      <c r="B58" s="13" t="s">
        <v>2358</v>
      </c>
      <c r="C58" s="14" t="s">
        <v>121</v>
      </c>
      <c r="D58" s="12">
        <v>22</v>
      </c>
      <c r="E58" s="15" t="e">
        <f>VLOOKUP(H58,Cathi!$A$1:$B$23,2,0)</f>
        <v>#N/A</v>
      </c>
      <c r="F58" s="12" t="s">
        <v>2251</v>
      </c>
      <c r="G58" s="51">
        <v>132</v>
      </c>
      <c r="H58" s="38">
        <v>20</v>
      </c>
      <c r="I58" s="2" t="e">
        <f>VLOOKUP(H58,Cathi!$A$1:$F$18,6,0)</f>
        <v>#N/A</v>
      </c>
      <c r="J58" s="2" t="e">
        <f>VLOOKUP(B58,Sheet3!A:B,2,0)</f>
        <v>#N/A</v>
      </c>
      <c r="K58" s="2" t="e">
        <f t="shared" si="0"/>
        <v>#N/A</v>
      </c>
      <c r="L58" s="2" t="e">
        <f>VLOOKUP(B58,Sheet5!A:G,7,0)</f>
        <v>#N/A</v>
      </c>
      <c r="M58" s="2" t="e">
        <f t="shared" si="1"/>
        <v>#N/A</v>
      </c>
    </row>
    <row r="59" spans="1:13" ht="15.75" customHeight="1">
      <c r="A59" s="54">
        <v>18</v>
      </c>
      <c r="B59" s="13" t="s">
        <v>2359</v>
      </c>
      <c r="C59" s="14" t="s">
        <v>1088</v>
      </c>
      <c r="D59" s="12">
        <v>12</v>
      </c>
      <c r="E59" s="15" t="e">
        <f>VLOOKUP(H59,Cathi!$A$1:$B$23,2,0)</f>
        <v>#N/A</v>
      </c>
      <c r="F59" s="12" t="s">
        <v>2250</v>
      </c>
      <c r="G59" s="51">
        <v>132</v>
      </c>
      <c r="H59" s="38">
        <v>20</v>
      </c>
      <c r="I59" s="2" t="e">
        <f>VLOOKUP(H59,Cathi!$A$1:$F$18,6,0)</f>
        <v>#N/A</v>
      </c>
      <c r="J59" s="2" t="e">
        <f>VLOOKUP(B59,Sheet3!A:B,2,0)</f>
        <v>#N/A</v>
      </c>
      <c r="K59" s="2" t="e">
        <f t="shared" si="0"/>
        <v>#N/A</v>
      </c>
      <c r="L59" s="2" t="e">
        <f>VLOOKUP(B59,Sheet5!A:G,7,0)</f>
        <v>#N/A</v>
      </c>
      <c r="M59" s="2" t="e">
        <f t="shared" si="1"/>
        <v>#N/A</v>
      </c>
    </row>
    <row r="60" spans="1:13" s="39" customFormat="1" ht="15.75" customHeight="1">
      <c r="A60" s="12">
        <v>19</v>
      </c>
      <c r="B60" s="13" t="s">
        <v>1599</v>
      </c>
      <c r="C60" s="14" t="s">
        <v>713</v>
      </c>
      <c r="D60" s="12">
        <v>15</v>
      </c>
      <c r="E60" s="15" t="e">
        <f>VLOOKUP(H60,Cathi!$A$1:$B$23,2,0)</f>
        <v>#N/A</v>
      </c>
      <c r="F60" s="12" t="s">
        <v>2250</v>
      </c>
      <c r="G60" s="51">
        <v>132</v>
      </c>
      <c r="H60" s="38">
        <v>20</v>
      </c>
      <c r="I60" s="2" t="e">
        <f>VLOOKUP(H60,Cathi!$A$1:$F$18,6,0)</f>
        <v>#N/A</v>
      </c>
      <c r="J60" s="2" t="e">
        <f>VLOOKUP(B60,Sheet3!A:B,2,0)</f>
        <v>#N/A</v>
      </c>
      <c r="K60" s="2" t="e">
        <f t="shared" si="0"/>
        <v>#N/A</v>
      </c>
      <c r="L60" s="2" t="e">
        <f>VLOOKUP(B60,Sheet5!A:G,7,0)</f>
        <v>#N/A</v>
      </c>
      <c r="M60" s="2" t="e">
        <f t="shared" si="1"/>
        <v>#N/A</v>
      </c>
    </row>
    <row r="61" spans="1:13" s="39" customFormat="1" ht="15.75" customHeight="1">
      <c r="A61" s="54">
        <v>20</v>
      </c>
      <c r="B61" s="13" t="s">
        <v>2360</v>
      </c>
      <c r="C61" s="14" t="s">
        <v>399</v>
      </c>
      <c r="D61" s="12">
        <v>10</v>
      </c>
      <c r="E61" s="15" t="e">
        <f>VLOOKUP(H61,Cathi!$A$1:$B$23,2,0)</f>
        <v>#N/A</v>
      </c>
      <c r="F61" s="12" t="s">
        <v>2250</v>
      </c>
      <c r="G61" s="51">
        <v>132</v>
      </c>
      <c r="H61" s="38">
        <v>20</v>
      </c>
      <c r="I61" s="2" t="e">
        <f>VLOOKUP(H61,Cathi!$A$1:$F$18,6,0)</f>
        <v>#N/A</v>
      </c>
      <c r="J61" s="2" t="e">
        <f>VLOOKUP(B61,Sheet3!A:B,2,0)</f>
        <v>#N/A</v>
      </c>
      <c r="K61" s="2" t="e">
        <f t="shared" si="0"/>
        <v>#N/A</v>
      </c>
      <c r="L61" s="2" t="e">
        <f>VLOOKUP(B61,Sheet5!A:G,7,0)</f>
        <v>#N/A</v>
      </c>
      <c r="M61" s="2" t="e">
        <f t="shared" si="1"/>
        <v>#N/A</v>
      </c>
    </row>
    <row r="62" spans="1:13" ht="15.75" customHeight="1">
      <c r="A62" s="12">
        <v>12</v>
      </c>
      <c r="B62" s="13" t="s">
        <v>2361</v>
      </c>
      <c r="C62" s="14" t="s">
        <v>401</v>
      </c>
      <c r="D62" s="12">
        <v>29</v>
      </c>
      <c r="E62" s="15" t="e">
        <f>VLOOKUP(H62,Cathi!$A$1:$B$23,2,0)</f>
        <v>#N/A</v>
      </c>
      <c r="F62" s="12" t="s">
        <v>2249</v>
      </c>
      <c r="G62" s="50">
        <v>132</v>
      </c>
      <c r="H62" s="37">
        <v>19</v>
      </c>
      <c r="I62" s="2" t="e">
        <f>VLOOKUP(H62,Cathi!$A$1:$F$18,6,0)</f>
        <v>#N/A</v>
      </c>
      <c r="J62" s="2" t="e">
        <f>VLOOKUP(B62,Sheet3!A:B,2,0)</f>
        <v>#N/A</v>
      </c>
      <c r="K62" s="2" t="e">
        <f t="shared" si="0"/>
        <v>#N/A</v>
      </c>
      <c r="L62" s="2" t="e">
        <f>VLOOKUP(B62,Sheet5!A:G,7,0)</f>
        <v>#N/A</v>
      </c>
      <c r="M62" s="2" t="e">
        <f t="shared" si="1"/>
        <v>#N/A</v>
      </c>
    </row>
    <row r="63" spans="1:13" ht="15.75" customHeight="1">
      <c r="A63" s="54">
        <v>26</v>
      </c>
      <c r="B63" s="13" t="s">
        <v>2362</v>
      </c>
      <c r="C63" s="14" t="s">
        <v>393</v>
      </c>
      <c r="D63" s="12">
        <v>10</v>
      </c>
      <c r="E63" s="15" t="e">
        <f>VLOOKUP(H63,Cathi!$A$1:$B$23,2,0)</f>
        <v>#N/A</v>
      </c>
      <c r="F63" s="12" t="s">
        <v>2250</v>
      </c>
      <c r="G63" s="50">
        <v>133</v>
      </c>
      <c r="H63" s="37">
        <v>19</v>
      </c>
      <c r="I63" s="2" t="e">
        <f>VLOOKUP(H63,Cathi!$A$1:$F$18,6,0)</f>
        <v>#N/A</v>
      </c>
      <c r="J63" s="2" t="e">
        <f>VLOOKUP(B63,Sheet3!A:B,2,0)</f>
        <v>#N/A</v>
      </c>
      <c r="K63" s="2" t="e">
        <f t="shared" si="0"/>
        <v>#N/A</v>
      </c>
      <c r="L63" s="2" t="e">
        <f>VLOOKUP(B63,Sheet5!A:G,7,0)</f>
        <v>#N/A</v>
      </c>
      <c r="M63" s="2" t="e">
        <f t="shared" si="1"/>
        <v>#N/A</v>
      </c>
    </row>
    <row r="64" spans="1:13" ht="15.75" customHeight="1">
      <c r="A64" s="12">
        <v>24</v>
      </c>
      <c r="B64" s="13" t="s">
        <v>2363</v>
      </c>
      <c r="C64" s="14" t="s">
        <v>1127</v>
      </c>
      <c r="D64" s="12">
        <v>15</v>
      </c>
      <c r="E64" s="15" t="e">
        <f>VLOOKUP(H64,Cathi!$A$1:$B$23,2,0)</f>
        <v>#N/A</v>
      </c>
      <c r="F64" s="12" t="s">
        <v>2244</v>
      </c>
      <c r="G64" s="51">
        <v>133</v>
      </c>
      <c r="H64" s="38">
        <v>18</v>
      </c>
      <c r="I64" s="2" t="e">
        <f>VLOOKUP(H64,Cathi!$A$1:$F$18,6,0)</f>
        <v>#N/A</v>
      </c>
      <c r="J64" s="2" t="e">
        <f>VLOOKUP(B64,Sheet3!A:B,2,0)</f>
        <v>#N/A</v>
      </c>
      <c r="K64" s="2" t="e">
        <f t="shared" si="0"/>
        <v>#N/A</v>
      </c>
      <c r="L64" s="2" t="e">
        <f>VLOOKUP(B64,Sheet5!A:G,7,0)</f>
        <v>#N/A</v>
      </c>
      <c r="M64" s="2" t="e">
        <f t="shared" si="1"/>
        <v>#N/A</v>
      </c>
    </row>
    <row r="65" spans="1:13" s="39" customFormat="1" ht="15.75" customHeight="1">
      <c r="A65" s="54">
        <v>27</v>
      </c>
      <c r="B65" s="13" t="s">
        <v>2364</v>
      </c>
      <c r="C65" s="14" t="s">
        <v>1079</v>
      </c>
      <c r="D65" s="12">
        <v>17</v>
      </c>
      <c r="E65" s="15" t="e">
        <f>VLOOKUP(H65,Cathi!$A$1:$B$23,2,0)</f>
        <v>#N/A</v>
      </c>
      <c r="F65" s="12" t="s">
        <v>2250</v>
      </c>
      <c r="G65" s="50">
        <v>133</v>
      </c>
      <c r="H65" s="37">
        <v>19</v>
      </c>
      <c r="I65" s="2" t="e">
        <f>VLOOKUP(H65,Cathi!$A$1:$F$18,6,0)</f>
        <v>#N/A</v>
      </c>
      <c r="J65" s="2" t="e">
        <f>VLOOKUP(B65,Sheet3!A:B,2,0)</f>
        <v>#N/A</v>
      </c>
      <c r="K65" s="2" t="e">
        <f t="shared" si="0"/>
        <v>#N/A</v>
      </c>
      <c r="L65" s="2" t="e">
        <f>VLOOKUP(B65,Sheet5!A:G,7,0)</f>
        <v>#N/A</v>
      </c>
      <c r="M65" s="2" t="e">
        <f t="shared" si="1"/>
        <v>#N/A</v>
      </c>
    </row>
    <row r="66" spans="1:13" s="39" customFormat="1" ht="15.75" customHeight="1">
      <c r="A66" s="12">
        <v>28</v>
      </c>
      <c r="B66" s="13" t="s">
        <v>2365</v>
      </c>
      <c r="C66" s="14" t="s">
        <v>548</v>
      </c>
      <c r="D66" s="12">
        <v>16</v>
      </c>
      <c r="E66" s="15" t="e">
        <f>VLOOKUP(H66,Cathi!$A$1:$B$23,2,0)</f>
        <v>#N/A</v>
      </c>
      <c r="F66" s="12" t="s">
        <v>2287</v>
      </c>
      <c r="G66" s="51">
        <v>133</v>
      </c>
      <c r="H66" s="38">
        <v>20</v>
      </c>
      <c r="I66" s="2" t="e">
        <f>VLOOKUP(H66,Cathi!$A$1:$F$18,6,0)</f>
        <v>#N/A</v>
      </c>
      <c r="J66" s="2" t="e">
        <f>VLOOKUP(B66,Sheet3!A:B,2,0)</f>
        <v>#N/A</v>
      </c>
      <c r="K66" s="2" t="e">
        <f t="shared" si="0"/>
        <v>#N/A</v>
      </c>
      <c r="L66" s="2" t="e">
        <f>VLOOKUP(B66,Sheet5!A:G,7,0)</f>
        <v>#N/A</v>
      </c>
      <c r="M66" s="2" t="e">
        <f t="shared" si="1"/>
        <v>#N/A</v>
      </c>
    </row>
    <row r="67" spans="1:13" ht="15.75" customHeight="1">
      <c r="A67" s="54">
        <v>25</v>
      </c>
      <c r="B67" s="13" t="s">
        <v>1592</v>
      </c>
      <c r="C67" s="14" t="s">
        <v>336</v>
      </c>
      <c r="D67" s="12">
        <v>26</v>
      </c>
      <c r="E67" s="15" t="e">
        <f>VLOOKUP(H67,Cathi!$A$1:$B$23,2,0)</f>
        <v>#N/A</v>
      </c>
      <c r="F67" s="12" t="s">
        <v>2244</v>
      </c>
      <c r="G67" s="51">
        <v>133</v>
      </c>
      <c r="H67" s="38">
        <v>18</v>
      </c>
      <c r="I67" s="2" t="e">
        <f>VLOOKUP(H67,Cathi!$A$1:$F$18,6,0)</f>
        <v>#N/A</v>
      </c>
      <c r="J67" s="2" t="e">
        <f>VLOOKUP(B67,Sheet3!A:B,2,0)</f>
        <v>#N/A</v>
      </c>
      <c r="K67" s="2" t="e">
        <f t="shared" si="0"/>
        <v>#N/A</v>
      </c>
      <c r="L67" s="2" t="e">
        <f>VLOOKUP(B67,Sheet5!A:G,7,0)</f>
        <v>#N/A</v>
      </c>
      <c r="M67" s="2" t="e">
        <f t="shared" si="1"/>
        <v>#N/A</v>
      </c>
    </row>
    <row r="68" spans="1:13" ht="15.75" customHeight="1">
      <c r="A68" s="12">
        <v>29</v>
      </c>
      <c r="B68" s="13" t="s">
        <v>2366</v>
      </c>
      <c r="C68" s="14" t="s">
        <v>1078</v>
      </c>
      <c r="D68" s="12">
        <v>10</v>
      </c>
      <c r="E68" s="15" t="e">
        <f>VLOOKUP(H68,Cathi!$A$1:$B$23,2,0)</f>
        <v>#N/A</v>
      </c>
      <c r="F68" s="12" t="s">
        <v>2287</v>
      </c>
      <c r="G68" s="51">
        <v>133</v>
      </c>
      <c r="H68" s="38">
        <v>20</v>
      </c>
      <c r="I68" s="2" t="e">
        <f>VLOOKUP(H68,Cathi!$A$1:$F$18,6,0)</f>
        <v>#N/A</v>
      </c>
      <c r="J68" s="2" t="e">
        <f>VLOOKUP(B68,Sheet3!A:B,2,0)</f>
        <v>#N/A</v>
      </c>
      <c r="K68" s="2" t="e">
        <f t="shared" si="0"/>
        <v>#N/A</v>
      </c>
      <c r="L68" s="2" t="e">
        <f>VLOOKUP(B68,Sheet5!A:G,7,0)</f>
        <v>#N/A</v>
      </c>
      <c r="M68" s="2" t="e">
        <f t="shared" si="1"/>
        <v>#N/A</v>
      </c>
    </row>
    <row r="69" spans="1:13" ht="15.75" customHeight="1">
      <c r="A69" s="54">
        <v>22</v>
      </c>
      <c r="B69" s="13" t="s">
        <v>1594</v>
      </c>
      <c r="C69" s="14" t="s">
        <v>369</v>
      </c>
      <c r="D69" s="12">
        <v>22</v>
      </c>
      <c r="E69" s="15" t="str">
        <f>VLOOKUP(H69,Cathi!$A$1:$B$23,2,0)</f>
        <v>09h30,19/09/19</v>
      </c>
      <c r="F69" s="12" t="s">
        <v>2244</v>
      </c>
      <c r="G69" s="51">
        <v>133</v>
      </c>
      <c r="H69" s="38">
        <v>16</v>
      </c>
      <c r="I69" s="2">
        <f>VLOOKUP(H69,Cathi!$A$1:$F$18,6,0)</f>
        <v>0</v>
      </c>
      <c r="J69" s="2" t="e">
        <f>VLOOKUP(B69,Sheet3!A:B,2,0)</f>
        <v>#N/A</v>
      </c>
      <c r="K69" s="2" t="e">
        <f aca="true" t="shared" si="2" ref="K69:K132">J69=H69</f>
        <v>#N/A</v>
      </c>
      <c r="L69" s="2" t="e">
        <f>VLOOKUP(B69,Sheet5!A:G,7,0)</f>
        <v>#N/A</v>
      </c>
      <c r="M69" s="2" t="e">
        <f aca="true" t="shared" si="3" ref="M69:M132">L69=H69</f>
        <v>#N/A</v>
      </c>
    </row>
    <row r="70" spans="1:13" ht="15.75" customHeight="1">
      <c r="A70" s="12">
        <v>21</v>
      </c>
      <c r="B70" s="13" t="s">
        <v>2367</v>
      </c>
      <c r="C70" s="14" t="s">
        <v>1443</v>
      </c>
      <c r="D70" s="12">
        <v>22</v>
      </c>
      <c r="E70" s="15" t="e">
        <f>VLOOKUP(H70,Cathi!$A$1:$B$23,2,0)</f>
        <v>#N/A</v>
      </c>
      <c r="F70" s="12" t="s">
        <v>2221</v>
      </c>
      <c r="G70" s="50">
        <v>133</v>
      </c>
      <c r="H70" s="37">
        <v>17</v>
      </c>
      <c r="I70" s="2" t="e">
        <f>VLOOKUP(H70,Cathi!$A$1:$F$18,6,0)</f>
        <v>#N/A</v>
      </c>
      <c r="J70" s="2" t="e">
        <f>VLOOKUP(B70,Sheet3!A:B,2,0)</f>
        <v>#N/A</v>
      </c>
      <c r="K70" s="2" t="e">
        <f t="shared" si="2"/>
        <v>#N/A</v>
      </c>
      <c r="L70" s="2" t="e">
        <f>VLOOKUP(B70,Sheet5!A:G,7,0)</f>
        <v>#N/A</v>
      </c>
      <c r="M70" s="2" t="e">
        <f t="shared" si="3"/>
        <v>#N/A</v>
      </c>
    </row>
    <row r="71" spans="1:13" ht="15.75" customHeight="1">
      <c r="A71" s="54">
        <v>23</v>
      </c>
      <c r="B71" s="13" t="s">
        <v>2368</v>
      </c>
      <c r="C71" s="14" t="s">
        <v>830</v>
      </c>
      <c r="D71" s="12">
        <v>30</v>
      </c>
      <c r="E71" s="15" t="str">
        <f>VLOOKUP(H71,Cathi!$A$1:$B$23,2,0)</f>
        <v>09h30,19/09/19</v>
      </c>
      <c r="F71" s="12" t="s">
        <v>2249</v>
      </c>
      <c r="G71" s="51">
        <v>133</v>
      </c>
      <c r="H71" s="38">
        <v>16</v>
      </c>
      <c r="I71" s="2">
        <f>VLOOKUP(H71,Cathi!$A$1:$F$18,6,0)</f>
        <v>0</v>
      </c>
      <c r="J71" s="2" t="e">
        <f>VLOOKUP(B71,Sheet3!A:B,2,0)</f>
        <v>#N/A</v>
      </c>
      <c r="K71" s="2" t="e">
        <f t="shared" si="2"/>
        <v>#N/A</v>
      </c>
      <c r="L71" s="2" t="e">
        <f>VLOOKUP(B71,Sheet5!A:G,7,0)</f>
        <v>#N/A</v>
      </c>
      <c r="M71" s="2" t="e">
        <f t="shared" si="3"/>
        <v>#N/A</v>
      </c>
    </row>
    <row r="72" spans="1:13" s="39" customFormat="1" ht="15.75" customHeight="1">
      <c r="A72" s="12">
        <v>30</v>
      </c>
      <c r="B72" s="13" t="s">
        <v>2369</v>
      </c>
      <c r="C72" s="14" t="s">
        <v>431</v>
      </c>
      <c r="D72" s="12">
        <v>10</v>
      </c>
      <c r="E72" s="15" t="e">
        <f>VLOOKUP(H72,Cathi!$A$1:$B$23,2,0)</f>
        <v>#N/A</v>
      </c>
      <c r="F72" s="12" t="s">
        <v>2287</v>
      </c>
      <c r="G72" s="51">
        <v>133</v>
      </c>
      <c r="H72" s="38">
        <v>20</v>
      </c>
      <c r="I72" s="2" t="e">
        <f>VLOOKUP(H72,Cathi!$A$1:$F$18,6,0)</f>
        <v>#N/A</v>
      </c>
      <c r="J72" s="2" t="e">
        <f>VLOOKUP(B72,Sheet3!A:B,2,0)</f>
        <v>#N/A</v>
      </c>
      <c r="K72" s="2" t="e">
        <f t="shared" si="2"/>
        <v>#N/A</v>
      </c>
      <c r="L72" s="2" t="e">
        <f>VLOOKUP(B72,Sheet5!A:G,7,0)</f>
        <v>#N/A</v>
      </c>
      <c r="M72" s="2" t="e">
        <f t="shared" si="3"/>
        <v>#N/A</v>
      </c>
    </row>
    <row r="73" spans="1:13" s="39" customFormat="1" ht="15.75" customHeight="1">
      <c r="A73" s="54">
        <v>34</v>
      </c>
      <c r="B73" s="13" t="s">
        <v>2370</v>
      </c>
      <c r="C73" s="14" t="s">
        <v>1091</v>
      </c>
      <c r="D73" s="12">
        <v>20</v>
      </c>
      <c r="E73" s="15" t="e">
        <f>VLOOKUP(H73,Cathi!$A$1:$B$23,2,0)</f>
        <v>#N/A</v>
      </c>
      <c r="F73" s="12" t="s">
        <v>2223</v>
      </c>
      <c r="G73" s="50">
        <v>134</v>
      </c>
      <c r="H73" s="37">
        <v>17</v>
      </c>
      <c r="I73" s="2" t="e">
        <f>VLOOKUP(H73,Cathi!$A$1:$F$18,6,0)</f>
        <v>#N/A</v>
      </c>
      <c r="J73" s="2" t="e">
        <f>VLOOKUP(B73,Sheet3!A:B,2,0)</f>
        <v>#N/A</v>
      </c>
      <c r="K73" s="2" t="e">
        <f t="shared" si="2"/>
        <v>#N/A</v>
      </c>
      <c r="L73" s="2" t="e">
        <f>VLOOKUP(B73,Sheet5!A:G,7,0)</f>
        <v>#N/A</v>
      </c>
      <c r="M73" s="2" t="e">
        <f t="shared" si="3"/>
        <v>#N/A</v>
      </c>
    </row>
    <row r="74" spans="1:13" s="39" customFormat="1" ht="15.75" customHeight="1">
      <c r="A74" s="12">
        <v>31</v>
      </c>
      <c r="B74" s="13" t="s">
        <v>2371</v>
      </c>
      <c r="C74" s="14" t="s">
        <v>1036</v>
      </c>
      <c r="D74" s="12">
        <v>33</v>
      </c>
      <c r="E74" s="15" t="str">
        <f>VLOOKUP(H74,Cathi!$A$1:$B$23,2,0)</f>
        <v>14h00,16/09/19</v>
      </c>
      <c r="F74" s="12" t="s">
        <v>2219</v>
      </c>
      <c r="G74" s="50">
        <v>134</v>
      </c>
      <c r="H74" s="37">
        <v>13</v>
      </c>
      <c r="I74" s="2">
        <f>VLOOKUP(H74,Cathi!$A$1:$F$18,6,0)</f>
        <v>0</v>
      </c>
      <c r="J74" s="2" t="e">
        <f>VLOOKUP(B74,Sheet3!A:B,2,0)</f>
        <v>#N/A</v>
      </c>
      <c r="K74" s="2" t="e">
        <f t="shared" si="2"/>
        <v>#N/A</v>
      </c>
      <c r="L74" s="2" t="e">
        <f>VLOOKUP(B74,Sheet5!A:G,7,0)</f>
        <v>#N/A</v>
      </c>
      <c r="M74" s="2" t="e">
        <f t="shared" si="3"/>
        <v>#N/A</v>
      </c>
    </row>
    <row r="75" spans="1:13" s="39" customFormat="1" ht="15.75" customHeight="1">
      <c r="A75" s="54">
        <v>32</v>
      </c>
      <c r="B75" s="13" t="s">
        <v>2372</v>
      </c>
      <c r="C75" s="14" t="s">
        <v>1125</v>
      </c>
      <c r="D75" s="12">
        <v>40</v>
      </c>
      <c r="E75" s="15" t="str">
        <f>VLOOKUP(H75,Cathi!$A$1:$B$23,2,0)</f>
        <v>14h00,17/09/19</v>
      </c>
      <c r="F75" s="12" t="s">
        <v>2221</v>
      </c>
      <c r="G75" s="51">
        <v>134</v>
      </c>
      <c r="H75" s="38">
        <v>8</v>
      </c>
      <c r="I75" s="2">
        <f>VLOOKUP(H75,Cathi!$A$1:$F$18,6,0)</f>
        <v>0</v>
      </c>
      <c r="J75" s="2" t="e">
        <f>VLOOKUP(B75,Sheet3!A:B,2,0)</f>
        <v>#N/A</v>
      </c>
      <c r="K75" s="2" t="e">
        <f t="shared" si="2"/>
        <v>#N/A</v>
      </c>
      <c r="L75" s="2" t="e">
        <f>VLOOKUP(B75,Sheet5!A:G,7,0)</f>
        <v>#N/A</v>
      </c>
      <c r="M75" s="2" t="e">
        <f t="shared" si="3"/>
        <v>#N/A</v>
      </c>
    </row>
    <row r="76" spans="1:13" s="39" customFormat="1" ht="15.75" customHeight="1">
      <c r="A76" s="12">
        <v>36</v>
      </c>
      <c r="B76" s="13" t="s">
        <v>2373</v>
      </c>
      <c r="C76" s="14" t="s">
        <v>257</v>
      </c>
      <c r="D76" s="12">
        <v>12</v>
      </c>
      <c r="E76" s="15" t="e">
        <f>VLOOKUP(H76,Cathi!$A$1:$B$23,2,0)</f>
        <v>#N/A</v>
      </c>
      <c r="F76" s="12" t="s">
        <v>2252</v>
      </c>
      <c r="G76" s="50">
        <v>134</v>
      </c>
      <c r="H76" s="37">
        <v>19</v>
      </c>
      <c r="I76" s="2" t="e">
        <f>VLOOKUP(H76,Cathi!$A$1:$F$18,6,0)</f>
        <v>#N/A</v>
      </c>
      <c r="J76" s="2" t="e">
        <f>VLOOKUP(B76,Sheet3!A:B,2,0)</f>
        <v>#N/A</v>
      </c>
      <c r="K76" s="2" t="e">
        <f t="shared" si="2"/>
        <v>#N/A</v>
      </c>
      <c r="L76" s="2" t="e">
        <f>VLOOKUP(B76,Sheet5!A:G,7,0)</f>
        <v>#N/A</v>
      </c>
      <c r="M76" s="2" t="e">
        <f t="shared" si="3"/>
        <v>#N/A</v>
      </c>
    </row>
    <row r="77" spans="1:13" s="39" customFormat="1" ht="15.75" customHeight="1">
      <c r="A77" s="54">
        <v>33</v>
      </c>
      <c r="B77" s="13" t="s">
        <v>2374</v>
      </c>
      <c r="C77" s="14" t="s">
        <v>119</v>
      </c>
      <c r="D77" s="12">
        <v>43</v>
      </c>
      <c r="E77" s="15" t="str">
        <f>VLOOKUP(H77,Cathi!$A$1:$B$23,2,0)</f>
        <v>07h30,20/09/19</v>
      </c>
      <c r="F77" s="12" t="s">
        <v>2224</v>
      </c>
      <c r="G77" s="50">
        <v>134</v>
      </c>
      <c r="H77" s="37">
        <v>5</v>
      </c>
      <c r="I77" s="2">
        <f>VLOOKUP(H77,Cathi!$A$1:$F$18,6,0)</f>
        <v>0</v>
      </c>
      <c r="J77" s="2" t="e">
        <f>VLOOKUP(B77,Sheet3!A:B,2,0)</f>
        <v>#N/A</v>
      </c>
      <c r="K77" s="2" t="e">
        <f t="shared" si="2"/>
        <v>#N/A</v>
      </c>
      <c r="L77" s="2" t="e">
        <f>VLOOKUP(B77,Sheet5!A:G,7,0)</f>
        <v>#N/A</v>
      </c>
      <c r="M77" s="2" t="e">
        <f t="shared" si="3"/>
        <v>#N/A</v>
      </c>
    </row>
    <row r="78" spans="1:13" s="39" customFormat="1" ht="15.75" customHeight="1">
      <c r="A78" s="12">
        <v>35</v>
      </c>
      <c r="B78" s="13" t="s">
        <v>2375</v>
      </c>
      <c r="C78" s="14" t="s">
        <v>243</v>
      </c>
      <c r="D78" s="12">
        <v>37</v>
      </c>
      <c r="E78" s="15" t="str">
        <f>VLOOKUP(H78,Cathi!$A$1:$B$23,2,0)</f>
        <v>07h30,16/09/19</v>
      </c>
      <c r="F78" s="12" t="s">
        <v>1538</v>
      </c>
      <c r="G78" s="50">
        <v>134</v>
      </c>
      <c r="H78" s="37">
        <v>1</v>
      </c>
      <c r="I78" s="2">
        <f>VLOOKUP(H78,Cathi!$A$1:$F$18,6,0)</f>
        <v>0</v>
      </c>
      <c r="J78" s="2" t="e">
        <f>VLOOKUP(B78,Sheet3!A:B,2,0)</f>
        <v>#N/A</v>
      </c>
      <c r="K78" s="2" t="e">
        <f t="shared" si="2"/>
        <v>#N/A</v>
      </c>
      <c r="L78" s="2" t="e">
        <f>VLOOKUP(B78,Sheet5!A:G,7,0)</f>
        <v>#N/A</v>
      </c>
      <c r="M78" s="2" t="e">
        <f t="shared" si="3"/>
        <v>#N/A</v>
      </c>
    </row>
    <row r="79" spans="1:13" s="39" customFormat="1" ht="15.75" customHeight="1">
      <c r="A79" s="54">
        <v>3</v>
      </c>
      <c r="B79" s="13" t="s">
        <v>2376</v>
      </c>
      <c r="C79" s="14" t="s">
        <v>1042</v>
      </c>
      <c r="D79" s="12">
        <v>51</v>
      </c>
      <c r="E79" s="15" t="str">
        <f>VLOOKUP(H79,Cathi!$A$1:$B$23,2,0)</f>
        <v>14h00,20/09/19</v>
      </c>
      <c r="F79" s="12" t="s">
        <v>2233</v>
      </c>
      <c r="G79" s="50">
        <v>151</v>
      </c>
      <c r="H79" s="37">
        <v>11</v>
      </c>
      <c r="I79" s="2">
        <f>VLOOKUP(H79,Cathi!$A$1:$F$18,6,0)</f>
        <v>0</v>
      </c>
      <c r="J79" s="2" t="e">
        <f>VLOOKUP(B79,Sheet3!A:B,2,0)</f>
        <v>#N/A</v>
      </c>
      <c r="K79" s="2" t="e">
        <f t="shared" si="2"/>
        <v>#N/A</v>
      </c>
      <c r="L79" s="2" t="e">
        <f>VLOOKUP(B79,Sheet5!A:G,7,0)</f>
        <v>#N/A</v>
      </c>
      <c r="M79" s="2" t="e">
        <f t="shared" si="3"/>
        <v>#N/A</v>
      </c>
    </row>
    <row r="80" spans="1:13" s="39" customFormat="1" ht="15.75" customHeight="1">
      <c r="A80" s="12">
        <v>10</v>
      </c>
      <c r="B80" s="13" t="s">
        <v>2377</v>
      </c>
      <c r="C80" s="14" t="s">
        <v>695</v>
      </c>
      <c r="D80" s="12">
        <v>49</v>
      </c>
      <c r="E80" s="15" t="e">
        <f>VLOOKUP(H80,Cathi!$A$1:$B$23,2,0)</f>
        <v>#N/A</v>
      </c>
      <c r="F80" s="12" t="s">
        <v>2295</v>
      </c>
      <c r="G80" s="51">
        <v>151</v>
      </c>
      <c r="H80" s="38">
        <v>20</v>
      </c>
      <c r="I80" s="2" t="e">
        <f>VLOOKUP(H80,Cathi!$A$1:$F$18,6,0)</f>
        <v>#N/A</v>
      </c>
      <c r="J80" s="2" t="e">
        <f>VLOOKUP(B80,Sheet3!A:B,2,0)</f>
        <v>#N/A</v>
      </c>
      <c r="K80" s="2" t="e">
        <f t="shared" si="2"/>
        <v>#N/A</v>
      </c>
      <c r="L80" s="2" t="e">
        <f>VLOOKUP(B80,Sheet5!A:G,7,0)</f>
        <v>#N/A</v>
      </c>
      <c r="M80" s="2" t="e">
        <f t="shared" si="3"/>
        <v>#N/A</v>
      </c>
    </row>
    <row r="81" spans="1:13" ht="15.75" customHeight="1">
      <c r="A81" s="54">
        <v>4</v>
      </c>
      <c r="B81" s="13" t="s">
        <v>2378</v>
      </c>
      <c r="C81" s="14" t="s">
        <v>1118</v>
      </c>
      <c r="D81" s="12">
        <v>28</v>
      </c>
      <c r="E81" s="15" t="e">
        <f>VLOOKUP(H81,Cathi!$A$1:$B$23,2,0)</f>
        <v>#N/A</v>
      </c>
      <c r="F81" s="12" t="s">
        <v>2287</v>
      </c>
      <c r="G81" s="50">
        <v>151</v>
      </c>
      <c r="H81" s="37">
        <v>17</v>
      </c>
      <c r="I81" s="2" t="e">
        <f>VLOOKUP(H81,Cathi!$A$1:$F$18,6,0)</f>
        <v>#N/A</v>
      </c>
      <c r="J81" s="2" t="e">
        <f>VLOOKUP(B81,Sheet3!A:B,2,0)</f>
        <v>#N/A</v>
      </c>
      <c r="K81" s="2" t="e">
        <f t="shared" si="2"/>
        <v>#N/A</v>
      </c>
      <c r="L81" s="2" t="e">
        <f>VLOOKUP(B81,Sheet5!A:G,7,0)</f>
        <v>#N/A</v>
      </c>
      <c r="M81" s="2" t="e">
        <f t="shared" si="3"/>
        <v>#N/A</v>
      </c>
    </row>
    <row r="82" spans="1:13" ht="15.75" customHeight="1">
      <c r="A82" s="12">
        <v>2</v>
      </c>
      <c r="B82" s="13" t="s">
        <v>2379</v>
      </c>
      <c r="C82" s="14" t="s">
        <v>415</v>
      </c>
      <c r="D82" s="12">
        <v>121</v>
      </c>
      <c r="E82" s="15" t="str">
        <f>VLOOKUP(H82,Cathi!$A$1:$B$23,2,0)</f>
        <v>14h00,19/09/19</v>
      </c>
      <c r="F82" s="12" t="s">
        <v>2236</v>
      </c>
      <c r="G82" s="51">
        <v>151</v>
      </c>
      <c r="H82" s="38">
        <v>10</v>
      </c>
      <c r="I82" s="2">
        <f>VLOOKUP(H82,Cathi!$A$1:$F$18,6,0)</f>
        <v>0</v>
      </c>
      <c r="J82" s="2" t="e">
        <f>VLOOKUP(B82,Sheet3!A:B,2,0)</f>
        <v>#N/A</v>
      </c>
      <c r="K82" s="2" t="e">
        <f t="shared" si="2"/>
        <v>#N/A</v>
      </c>
      <c r="L82" s="2" t="e">
        <f>VLOOKUP(B82,Sheet5!A:G,7,0)</f>
        <v>#N/A</v>
      </c>
      <c r="M82" s="2" t="e">
        <f t="shared" si="3"/>
        <v>#N/A</v>
      </c>
    </row>
    <row r="83" spans="1:13" ht="15.75" customHeight="1">
      <c r="A83" s="54">
        <v>1</v>
      </c>
      <c r="B83" s="59" t="s">
        <v>2380</v>
      </c>
      <c r="C83" s="60" t="s">
        <v>1106</v>
      </c>
      <c r="D83" s="58">
        <v>205</v>
      </c>
      <c r="E83" s="61" t="str">
        <f>VLOOKUP(H83,Cathi!$A$1:$B$23,2,0)</f>
        <v>07h30,18/09/19</v>
      </c>
      <c r="F83" s="58" t="s">
        <v>2225</v>
      </c>
      <c r="G83" s="50">
        <v>151</v>
      </c>
      <c r="H83" s="37">
        <v>3</v>
      </c>
      <c r="I83" s="2">
        <f>VLOOKUP(H83,Cathi!$A$1:$F$18,6,0)</f>
        <v>0</v>
      </c>
      <c r="J83" s="2" t="e">
        <f>VLOOKUP(B83,Sheet3!A:B,2,0)</f>
        <v>#N/A</v>
      </c>
      <c r="K83" s="2" t="e">
        <f t="shared" si="2"/>
        <v>#N/A</v>
      </c>
      <c r="L83" s="2" t="e">
        <f>VLOOKUP(B83,Sheet5!A:G,7,0)</f>
        <v>#N/A</v>
      </c>
      <c r="M83" s="2" t="e">
        <f t="shared" si="3"/>
        <v>#N/A</v>
      </c>
    </row>
    <row r="84" spans="1:13" ht="15.75" customHeight="1">
      <c r="A84" s="11">
        <v>5</v>
      </c>
      <c r="B84" s="47" t="s">
        <v>2381</v>
      </c>
      <c r="C84" s="79" t="s">
        <v>240</v>
      </c>
      <c r="D84" s="84">
        <v>45</v>
      </c>
      <c r="E84" s="87" t="str">
        <f>VLOOKUP(H84,Cathi!$A$1:$B$23,2,0)</f>
        <v>07h30,17/09/19</v>
      </c>
      <c r="F84" s="90" t="s">
        <v>2227</v>
      </c>
      <c r="G84" s="51">
        <v>151</v>
      </c>
      <c r="H84" s="38">
        <v>2</v>
      </c>
      <c r="I84" s="2">
        <f>VLOOKUP(H84,Cathi!$A$1:$F$18,6,0)</f>
        <v>0</v>
      </c>
      <c r="J84" s="2" t="e">
        <f>VLOOKUP(B84,Sheet3!A:B,2,0)</f>
        <v>#N/A</v>
      </c>
      <c r="K84" s="2" t="e">
        <f t="shared" si="2"/>
        <v>#N/A</v>
      </c>
      <c r="L84" s="2" t="e">
        <f>VLOOKUP(B84,Sheet5!A:G,7,0)</f>
        <v>#N/A</v>
      </c>
      <c r="M84" s="2" t="e">
        <f t="shared" si="3"/>
        <v>#N/A</v>
      </c>
    </row>
    <row r="85" spans="1:13" ht="15.75" customHeight="1">
      <c r="A85" s="54">
        <v>6</v>
      </c>
      <c r="B85" s="55" t="s">
        <v>2382</v>
      </c>
      <c r="C85" s="56" t="s">
        <v>539</v>
      </c>
      <c r="D85" s="54">
        <v>11</v>
      </c>
      <c r="E85" s="57" t="e">
        <f>VLOOKUP(H85,Cathi!$A$1:$B$23,2,0)</f>
        <v>#N/A</v>
      </c>
      <c r="F85" s="54" t="s">
        <v>2227</v>
      </c>
      <c r="G85" s="51">
        <v>151</v>
      </c>
      <c r="H85" s="38">
        <v>18</v>
      </c>
      <c r="I85" s="2" t="e">
        <f>VLOOKUP(H85,Cathi!$A$1:$F$18,6,0)</f>
        <v>#N/A</v>
      </c>
      <c r="J85" s="2" t="e">
        <f>VLOOKUP(B85,Sheet3!A:B,2,0)</f>
        <v>#N/A</v>
      </c>
      <c r="K85" s="2" t="e">
        <f t="shared" si="2"/>
        <v>#N/A</v>
      </c>
      <c r="L85" s="2" t="e">
        <f>VLOOKUP(B85,Sheet5!A:G,7,0)</f>
        <v>#N/A</v>
      </c>
      <c r="M85" s="2" t="e">
        <f t="shared" si="3"/>
        <v>#N/A</v>
      </c>
    </row>
    <row r="86" spans="1:13" ht="15.75" customHeight="1">
      <c r="A86" s="12">
        <v>7</v>
      </c>
      <c r="B86" s="13" t="s">
        <v>2383</v>
      </c>
      <c r="C86" s="14" t="s">
        <v>360</v>
      </c>
      <c r="D86" s="12">
        <v>20</v>
      </c>
      <c r="E86" s="15" t="e">
        <f>VLOOKUP(H86,Cathi!$A$1:$B$23,2,0)</f>
        <v>#N/A</v>
      </c>
      <c r="F86" s="12" t="s">
        <v>2227</v>
      </c>
      <c r="G86" s="51">
        <v>151</v>
      </c>
      <c r="H86" s="38">
        <v>18</v>
      </c>
      <c r="I86" s="2" t="e">
        <f>VLOOKUP(H86,Cathi!$A$1:$F$18,6,0)</f>
        <v>#N/A</v>
      </c>
      <c r="J86" s="2" t="e">
        <f>VLOOKUP(B86,Sheet3!A:B,2,0)</f>
        <v>#N/A</v>
      </c>
      <c r="K86" s="2" t="e">
        <f t="shared" si="2"/>
        <v>#N/A</v>
      </c>
      <c r="L86" s="2" t="e">
        <f>VLOOKUP(B86,Sheet5!A:G,7,0)</f>
        <v>#N/A</v>
      </c>
      <c r="M86" s="2" t="e">
        <f t="shared" si="3"/>
        <v>#N/A</v>
      </c>
    </row>
    <row r="87" spans="1:13" ht="15.75" customHeight="1">
      <c r="A87" s="54">
        <v>11</v>
      </c>
      <c r="B87" s="13" t="s">
        <v>2384</v>
      </c>
      <c r="C87" s="14" t="s">
        <v>276</v>
      </c>
      <c r="D87" s="12">
        <v>10</v>
      </c>
      <c r="E87" s="15" t="e">
        <f>VLOOKUP(H87,Cathi!$A$1:$B$23,2,0)</f>
        <v>#N/A</v>
      </c>
      <c r="F87" s="12" t="s">
        <v>2258</v>
      </c>
      <c r="G87" s="51">
        <v>151</v>
      </c>
      <c r="H87" s="38">
        <v>20</v>
      </c>
      <c r="I87" s="2" t="e">
        <f>VLOOKUP(H87,Cathi!$A$1:$F$18,6,0)</f>
        <v>#N/A</v>
      </c>
      <c r="J87" s="2" t="e">
        <f>VLOOKUP(B87,Sheet3!A:B,2,0)</f>
        <v>#N/A</v>
      </c>
      <c r="K87" s="2" t="e">
        <f t="shared" si="2"/>
        <v>#N/A</v>
      </c>
      <c r="L87" s="2" t="e">
        <f>VLOOKUP(B87,Sheet5!A:G,7,0)</f>
        <v>#N/A</v>
      </c>
      <c r="M87" s="2" t="e">
        <f t="shared" si="3"/>
        <v>#N/A</v>
      </c>
    </row>
    <row r="88" spans="1:13" ht="15.75" customHeight="1">
      <c r="A88" s="12">
        <v>12</v>
      </c>
      <c r="B88" s="13" t="s">
        <v>2385</v>
      </c>
      <c r="C88" s="14" t="s">
        <v>140</v>
      </c>
      <c r="D88" s="12">
        <v>10</v>
      </c>
      <c r="E88" s="15" t="e">
        <f>VLOOKUP(H88,Cathi!$A$1:$B$23,2,0)</f>
        <v>#N/A</v>
      </c>
      <c r="F88" s="12" t="s">
        <v>2258</v>
      </c>
      <c r="G88" s="51">
        <v>151</v>
      </c>
      <c r="H88" s="38">
        <v>20</v>
      </c>
      <c r="I88" s="2" t="e">
        <f>VLOOKUP(H88,Cathi!$A$1:$F$18,6,0)</f>
        <v>#N/A</v>
      </c>
      <c r="J88" s="2" t="e">
        <f>VLOOKUP(B88,Sheet3!A:B,2,0)</f>
        <v>#N/A</v>
      </c>
      <c r="K88" s="2" t="e">
        <f t="shared" si="2"/>
        <v>#N/A</v>
      </c>
      <c r="L88" s="2" t="e">
        <f>VLOOKUP(B88,Sheet5!A:G,7,0)</f>
        <v>#N/A</v>
      </c>
      <c r="M88" s="2" t="e">
        <f t="shared" si="3"/>
        <v>#N/A</v>
      </c>
    </row>
    <row r="89" spans="1:13" ht="15.75" customHeight="1">
      <c r="A89" s="54">
        <v>15</v>
      </c>
      <c r="B89" s="13" t="s">
        <v>2386</v>
      </c>
      <c r="C89" s="14" t="s">
        <v>402</v>
      </c>
      <c r="D89" s="12">
        <v>13</v>
      </c>
      <c r="E89" s="15" t="e">
        <f>VLOOKUP(H89,Cathi!$A$1:$B$23,2,0)</f>
        <v>#N/A</v>
      </c>
      <c r="F89" s="12" t="s">
        <v>2227</v>
      </c>
      <c r="G89" s="50">
        <v>152</v>
      </c>
      <c r="H89" s="37">
        <v>19</v>
      </c>
      <c r="I89" s="2" t="e">
        <f>VLOOKUP(H89,Cathi!$A$1:$F$18,6,0)</f>
        <v>#N/A</v>
      </c>
      <c r="J89" s="2" t="e">
        <f>VLOOKUP(B89,Sheet3!A:B,2,0)</f>
        <v>#N/A</v>
      </c>
      <c r="K89" s="2" t="e">
        <f t="shared" si="2"/>
        <v>#N/A</v>
      </c>
      <c r="L89" s="2" t="e">
        <f>VLOOKUP(B89,Sheet5!A:G,7,0)</f>
        <v>#N/A</v>
      </c>
      <c r="M89" s="2" t="e">
        <f t="shared" si="3"/>
        <v>#N/A</v>
      </c>
    </row>
    <row r="90" spans="1:13" ht="15.75" customHeight="1">
      <c r="A90" s="12">
        <v>13</v>
      </c>
      <c r="B90" s="13" t="s">
        <v>2387</v>
      </c>
      <c r="C90" s="14" t="s">
        <v>555</v>
      </c>
      <c r="D90" s="12">
        <v>57</v>
      </c>
      <c r="E90" s="15" t="str">
        <f>VLOOKUP(H90,Cathi!$A$1:$B$23,2,0)</f>
        <v>07h30,21/09/19</v>
      </c>
      <c r="F90" s="12" t="s">
        <v>2290</v>
      </c>
      <c r="G90" s="51">
        <v>152</v>
      </c>
      <c r="H90" s="38">
        <v>6</v>
      </c>
      <c r="I90" s="2">
        <f>VLOOKUP(H90,Cathi!$A$1:$F$18,6,0)</f>
        <v>0</v>
      </c>
      <c r="J90" s="2" t="e">
        <f>VLOOKUP(B90,Sheet3!A:B,2,0)</f>
        <v>#N/A</v>
      </c>
      <c r="K90" s="2" t="e">
        <f t="shared" si="2"/>
        <v>#N/A</v>
      </c>
      <c r="L90" s="2" t="e">
        <f>VLOOKUP(B90,Sheet5!A:G,7,0)</f>
        <v>#N/A</v>
      </c>
      <c r="M90" s="2" t="e">
        <f t="shared" si="3"/>
        <v>#N/A</v>
      </c>
    </row>
    <row r="91" spans="1:13" s="39" customFormat="1" ht="15.75" customHeight="1">
      <c r="A91" s="54">
        <v>14</v>
      </c>
      <c r="B91" s="13" t="s">
        <v>2388</v>
      </c>
      <c r="C91" s="14" t="s">
        <v>601</v>
      </c>
      <c r="D91" s="12">
        <v>97</v>
      </c>
      <c r="E91" s="15" t="str">
        <f>VLOOKUP(H91,Cathi!$A$1:$B$23,2,0)</f>
        <v>14h00,20/09/19</v>
      </c>
      <c r="F91" s="12" t="s">
        <v>2245</v>
      </c>
      <c r="G91" s="50">
        <v>152</v>
      </c>
      <c r="H91" s="37">
        <v>11</v>
      </c>
      <c r="I91" s="2">
        <f>VLOOKUP(H91,Cathi!$A$1:$F$18,6,0)</f>
        <v>0</v>
      </c>
      <c r="J91" s="2" t="e">
        <f>VLOOKUP(B91,Sheet3!A:B,2,0)</f>
        <v>#N/A</v>
      </c>
      <c r="K91" s="2" t="e">
        <f t="shared" si="2"/>
        <v>#N/A</v>
      </c>
      <c r="L91" s="2" t="e">
        <f>VLOOKUP(B91,Sheet5!A:G,7,0)</f>
        <v>#N/A</v>
      </c>
      <c r="M91" s="2" t="e">
        <f t="shared" si="3"/>
        <v>#N/A</v>
      </c>
    </row>
    <row r="92" spans="1:13" s="39" customFormat="1" ht="15.75" customHeight="1">
      <c r="A92" s="12">
        <v>17</v>
      </c>
      <c r="B92" s="13" t="s">
        <v>2389</v>
      </c>
      <c r="C92" s="14" t="s">
        <v>1254</v>
      </c>
      <c r="D92" s="12">
        <v>15</v>
      </c>
      <c r="E92" s="15" t="e">
        <f>VLOOKUP(H92,Cathi!$A$1:$B$23,2,0)</f>
        <v>#N/A</v>
      </c>
      <c r="F92" s="12" t="s">
        <v>2235</v>
      </c>
      <c r="G92" s="51">
        <v>153</v>
      </c>
      <c r="H92" s="38">
        <v>18</v>
      </c>
      <c r="I92" s="2" t="e">
        <f>VLOOKUP(H92,Cathi!$A$1:$F$18,6,0)</f>
        <v>#N/A</v>
      </c>
      <c r="J92" s="2" t="e">
        <f>VLOOKUP(B92,Sheet3!A:B,2,0)</f>
        <v>#N/A</v>
      </c>
      <c r="K92" s="2" t="e">
        <f t="shared" si="2"/>
        <v>#N/A</v>
      </c>
      <c r="L92" s="2" t="e">
        <f>VLOOKUP(B92,Sheet5!A:G,7,0)</f>
        <v>#N/A</v>
      </c>
      <c r="M92" s="2" t="e">
        <f t="shared" si="3"/>
        <v>#N/A</v>
      </c>
    </row>
    <row r="93" spans="1:13" s="62" customFormat="1" ht="15.75" customHeight="1">
      <c r="A93" s="54">
        <v>16</v>
      </c>
      <c r="B93" s="13" t="s">
        <v>2390</v>
      </c>
      <c r="C93" s="14" t="s">
        <v>580</v>
      </c>
      <c r="D93" s="12">
        <v>15</v>
      </c>
      <c r="E93" s="15" t="str">
        <f>VLOOKUP(H93,Cathi!$A$1:$B$23,2,0)</f>
        <v>09h30,19/09/19</v>
      </c>
      <c r="F93" s="12" t="s">
        <v>2227</v>
      </c>
      <c r="G93" s="51">
        <v>153</v>
      </c>
      <c r="H93" s="38">
        <v>16</v>
      </c>
      <c r="I93" s="2">
        <f>VLOOKUP(H93,Cathi!$A$1:$F$18,6,0)</f>
        <v>0</v>
      </c>
      <c r="J93" s="2" t="e">
        <f>VLOOKUP(B93,Sheet3!A:B,2,0)</f>
        <v>#N/A</v>
      </c>
      <c r="K93" s="2" t="e">
        <f t="shared" si="2"/>
        <v>#N/A</v>
      </c>
      <c r="L93" s="2" t="e">
        <f>VLOOKUP(B93,Sheet5!A:G,7,0)</f>
        <v>#N/A</v>
      </c>
      <c r="M93" s="2" t="e">
        <f t="shared" si="3"/>
        <v>#N/A</v>
      </c>
    </row>
    <row r="94" spans="1:13" s="39" customFormat="1" ht="15.75" customHeight="1">
      <c r="A94" s="12">
        <v>18</v>
      </c>
      <c r="B94" s="13" t="s">
        <v>2391</v>
      </c>
      <c r="C94" s="14" t="s">
        <v>203</v>
      </c>
      <c r="D94" s="12">
        <v>11</v>
      </c>
      <c r="E94" s="15" t="e">
        <f>VLOOKUP(H94,Cathi!$A$1:$B$23,2,0)</f>
        <v>#N/A</v>
      </c>
      <c r="F94" s="12" t="s">
        <v>2235</v>
      </c>
      <c r="G94" s="51">
        <v>153</v>
      </c>
      <c r="H94" s="38">
        <v>18</v>
      </c>
      <c r="I94" s="2" t="e">
        <f>VLOOKUP(H94,Cathi!$A$1:$F$18,6,0)</f>
        <v>#N/A</v>
      </c>
      <c r="J94" s="2" t="e">
        <f>VLOOKUP(B94,Sheet3!A:B,2,0)</f>
        <v>#N/A</v>
      </c>
      <c r="K94" s="2" t="e">
        <f t="shared" si="2"/>
        <v>#N/A</v>
      </c>
      <c r="L94" s="2" t="e">
        <f>VLOOKUP(B94,Sheet5!A:G,7,0)</f>
        <v>#N/A</v>
      </c>
      <c r="M94" s="2" t="e">
        <f t="shared" si="3"/>
        <v>#N/A</v>
      </c>
    </row>
    <row r="95" spans="1:13" s="39" customFormat="1" ht="15.75" customHeight="1">
      <c r="A95" s="54">
        <v>25</v>
      </c>
      <c r="B95" s="13" t="s">
        <v>2392</v>
      </c>
      <c r="C95" s="14" t="s">
        <v>154</v>
      </c>
      <c r="D95" s="12">
        <v>41</v>
      </c>
      <c r="E95" s="15" t="str">
        <f>VLOOKUP(H95,Cathi!$A$1:$B$23,2,0)</f>
        <v>07h30,16/09/19</v>
      </c>
      <c r="F95" s="12" t="s">
        <v>2227</v>
      </c>
      <c r="G95" s="50">
        <v>156</v>
      </c>
      <c r="H95" s="37">
        <v>1</v>
      </c>
      <c r="I95" s="2">
        <f>VLOOKUP(H95,Cathi!$A$1:$F$18,6,0)</f>
        <v>0</v>
      </c>
      <c r="J95" s="2" t="e">
        <f>VLOOKUP(B95,Sheet3!A:B,2,0)</f>
        <v>#N/A</v>
      </c>
      <c r="K95" s="2" t="e">
        <f t="shared" si="2"/>
        <v>#N/A</v>
      </c>
      <c r="L95" s="2" t="e">
        <f>VLOOKUP(B95,Sheet5!A:G,7,0)</f>
        <v>#N/A</v>
      </c>
      <c r="M95" s="2" t="e">
        <f t="shared" si="3"/>
        <v>#N/A</v>
      </c>
    </row>
    <row r="96" spans="1:13" s="39" customFormat="1" ht="15.75" customHeight="1">
      <c r="A96" s="12">
        <v>26</v>
      </c>
      <c r="B96" s="13" t="s">
        <v>2393</v>
      </c>
      <c r="C96" s="14" t="s">
        <v>1087</v>
      </c>
      <c r="D96" s="12">
        <v>39</v>
      </c>
      <c r="E96" s="15" t="e">
        <f>VLOOKUP(H96,Cathi!$A$1:$B$23,2,0)</f>
        <v>#N/A</v>
      </c>
      <c r="F96" s="12" t="s">
        <v>2258</v>
      </c>
      <c r="G96" s="51">
        <v>156</v>
      </c>
      <c r="H96" s="38">
        <v>18</v>
      </c>
      <c r="I96" s="2" t="e">
        <f>VLOOKUP(H96,Cathi!$A$1:$F$18,6,0)</f>
        <v>#N/A</v>
      </c>
      <c r="J96" s="2" t="e">
        <f>VLOOKUP(B96,Sheet3!A:B,2,0)</f>
        <v>#N/A</v>
      </c>
      <c r="K96" s="2" t="e">
        <f t="shared" si="2"/>
        <v>#N/A</v>
      </c>
      <c r="L96" s="2" t="e">
        <f>VLOOKUP(B96,Sheet5!A:G,7,0)</f>
        <v>#N/A</v>
      </c>
      <c r="M96" s="2" t="e">
        <f t="shared" si="3"/>
        <v>#N/A</v>
      </c>
    </row>
    <row r="97" spans="1:13" s="39" customFormat="1" ht="15.75" customHeight="1">
      <c r="A97" s="54">
        <v>22</v>
      </c>
      <c r="B97" s="13" t="s">
        <v>2394</v>
      </c>
      <c r="C97" s="14" t="s">
        <v>527</v>
      </c>
      <c r="D97" s="12">
        <v>37</v>
      </c>
      <c r="E97" s="15" t="str">
        <f>VLOOKUP(H97,Cathi!$A$1:$B$23,2,0)</f>
        <v>09h30,16/09/19</v>
      </c>
      <c r="F97" s="12" t="s">
        <v>2227</v>
      </c>
      <c r="G97" s="50">
        <v>156</v>
      </c>
      <c r="H97" s="37">
        <v>7</v>
      </c>
      <c r="I97" s="2">
        <f>VLOOKUP(H97,Cathi!$A$1:$F$18,6,0)</f>
        <v>0</v>
      </c>
      <c r="J97" s="2" t="e">
        <f>VLOOKUP(B97,Sheet3!A:B,2,0)</f>
        <v>#N/A</v>
      </c>
      <c r="K97" s="2" t="e">
        <f t="shared" si="2"/>
        <v>#N/A</v>
      </c>
      <c r="L97" s="2" t="e">
        <f>VLOOKUP(B97,Sheet5!A:G,7,0)</f>
        <v>#N/A</v>
      </c>
      <c r="M97" s="2" t="e">
        <f t="shared" si="3"/>
        <v>#N/A</v>
      </c>
    </row>
    <row r="98" spans="1:13" s="39" customFormat="1" ht="15.75" customHeight="1">
      <c r="A98" s="12">
        <v>27</v>
      </c>
      <c r="B98" s="13" t="s">
        <v>1586</v>
      </c>
      <c r="C98" s="14" t="s">
        <v>1063</v>
      </c>
      <c r="D98" s="12">
        <v>16</v>
      </c>
      <c r="E98" s="15" t="e">
        <f>VLOOKUP(H98,Cathi!$A$1:$B$23,2,0)</f>
        <v>#N/A</v>
      </c>
      <c r="F98" s="12" t="s">
        <v>2258</v>
      </c>
      <c r="G98" s="50">
        <v>156</v>
      </c>
      <c r="H98" s="37">
        <v>19</v>
      </c>
      <c r="I98" s="2" t="e">
        <f>VLOOKUP(H98,Cathi!$A$1:$F$18,6,0)</f>
        <v>#N/A</v>
      </c>
      <c r="J98" s="2" t="e">
        <f>VLOOKUP(B98,Sheet3!A:B,2,0)</f>
        <v>#N/A</v>
      </c>
      <c r="K98" s="2" t="e">
        <f t="shared" si="2"/>
        <v>#N/A</v>
      </c>
      <c r="L98" s="2" t="e">
        <f>VLOOKUP(B98,Sheet5!A:G,7,0)</f>
        <v>#N/A</v>
      </c>
      <c r="M98" s="2" t="e">
        <f t="shared" si="3"/>
        <v>#N/A</v>
      </c>
    </row>
    <row r="99" spans="1:13" s="39" customFormat="1" ht="15.75" customHeight="1">
      <c r="A99" s="54">
        <v>24</v>
      </c>
      <c r="B99" s="13" t="s">
        <v>2395</v>
      </c>
      <c r="C99" s="14" t="s">
        <v>600</v>
      </c>
      <c r="D99" s="12">
        <v>16</v>
      </c>
      <c r="E99" s="15" t="str">
        <f>VLOOKUP(H99,Cathi!$A$1:$B$23,2,0)</f>
        <v>09h30,18/09/19</v>
      </c>
      <c r="F99" s="12" t="s">
        <v>2227</v>
      </c>
      <c r="G99" s="50">
        <v>156</v>
      </c>
      <c r="H99" s="37">
        <v>15</v>
      </c>
      <c r="I99" s="2">
        <f>VLOOKUP(H99,Cathi!$A$1:$F$18,6,0)</f>
        <v>0</v>
      </c>
      <c r="J99" s="2" t="e">
        <f>VLOOKUP(B99,Sheet3!A:B,2,0)</f>
        <v>#N/A</v>
      </c>
      <c r="K99" s="2" t="e">
        <f t="shared" si="2"/>
        <v>#N/A</v>
      </c>
      <c r="L99" s="2" t="e">
        <f>VLOOKUP(B99,Sheet5!A:G,7,0)</f>
        <v>#N/A</v>
      </c>
      <c r="M99" s="2" t="e">
        <f t="shared" si="3"/>
        <v>#N/A</v>
      </c>
    </row>
    <row r="100" spans="1:13" s="39" customFormat="1" ht="15.75" customHeight="1">
      <c r="A100" s="12">
        <v>23</v>
      </c>
      <c r="B100" s="13" t="s">
        <v>2396</v>
      </c>
      <c r="C100" s="14" t="s">
        <v>392</v>
      </c>
      <c r="D100" s="12">
        <v>43</v>
      </c>
      <c r="E100" s="15" t="str">
        <f>VLOOKUP(H100,Cathi!$A$1:$B$23,2,0)</f>
        <v>07h30,17/09/19</v>
      </c>
      <c r="F100" s="12" t="s">
        <v>2235</v>
      </c>
      <c r="G100" s="51">
        <v>156</v>
      </c>
      <c r="H100" s="38">
        <v>2</v>
      </c>
      <c r="I100" s="2">
        <f>VLOOKUP(H100,Cathi!$A$1:$F$18,6,0)</f>
        <v>0</v>
      </c>
      <c r="J100" s="2" t="e">
        <f>VLOOKUP(B100,Sheet3!A:B,2,0)</f>
        <v>#N/A</v>
      </c>
      <c r="K100" s="2" t="e">
        <f t="shared" si="2"/>
        <v>#N/A</v>
      </c>
      <c r="L100" s="2" t="e">
        <f>VLOOKUP(B100,Sheet5!A:G,7,0)</f>
        <v>#N/A</v>
      </c>
      <c r="M100" s="2" t="e">
        <f t="shared" si="3"/>
        <v>#N/A</v>
      </c>
    </row>
    <row r="101" spans="1:13" s="39" customFormat="1" ht="15.75" customHeight="1">
      <c r="A101" s="54">
        <v>28</v>
      </c>
      <c r="B101" s="13" t="s">
        <v>2397</v>
      </c>
      <c r="C101" s="14" t="s">
        <v>530</v>
      </c>
      <c r="D101" s="12">
        <v>21</v>
      </c>
      <c r="E101" s="15" t="e">
        <f>VLOOKUP(H101,Cathi!$A$1:$B$23,2,0)</f>
        <v>#N/A</v>
      </c>
      <c r="F101" s="12" t="s">
        <v>2258</v>
      </c>
      <c r="G101" s="50">
        <v>156</v>
      </c>
      <c r="H101" s="37">
        <v>19</v>
      </c>
      <c r="I101" s="2" t="e">
        <f>VLOOKUP(H101,Cathi!$A$1:$F$18,6,0)</f>
        <v>#N/A</v>
      </c>
      <c r="J101" s="2" t="e">
        <f>VLOOKUP(B101,Sheet3!A:B,2,0)</f>
        <v>#N/A</v>
      </c>
      <c r="K101" s="2" t="e">
        <f t="shared" si="2"/>
        <v>#N/A</v>
      </c>
      <c r="L101" s="2" t="e">
        <f>VLOOKUP(B101,Sheet5!A:G,7,0)</f>
        <v>#N/A</v>
      </c>
      <c r="M101" s="2" t="e">
        <f t="shared" si="3"/>
        <v>#N/A</v>
      </c>
    </row>
    <row r="102" spans="1:13" s="39" customFormat="1" ht="15.75" customHeight="1">
      <c r="A102" s="12">
        <v>31</v>
      </c>
      <c r="B102" s="13" t="s">
        <v>1588</v>
      </c>
      <c r="C102" s="14" t="s">
        <v>158</v>
      </c>
      <c r="D102" s="12">
        <v>9</v>
      </c>
      <c r="E102" s="15" t="e">
        <f>VLOOKUP(H102,Cathi!$A$1:$B$23,2,0)</f>
        <v>#N/A</v>
      </c>
      <c r="F102" s="12" t="s">
        <v>2268</v>
      </c>
      <c r="G102" s="51">
        <v>158</v>
      </c>
      <c r="H102" s="38">
        <v>18</v>
      </c>
      <c r="I102" s="2" t="e">
        <f>VLOOKUP(H102,Cathi!$A$1:$F$18,6,0)</f>
        <v>#N/A</v>
      </c>
      <c r="J102" s="2" t="e">
        <f>VLOOKUP(B102,Sheet3!A:B,2,0)</f>
        <v>#N/A</v>
      </c>
      <c r="K102" s="2" t="e">
        <f t="shared" si="2"/>
        <v>#N/A</v>
      </c>
      <c r="L102" s="2" t="e">
        <f>VLOOKUP(B102,Sheet5!A:G,7,0)</f>
        <v>#N/A</v>
      </c>
      <c r="M102" s="2" t="e">
        <f t="shared" si="3"/>
        <v>#N/A</v>
      </c>
    </row>
    <row r="103" spans="1:13" s="62" customFormat="1" ht="15.75" customHeight="1">
      <c r="A103" s="54">
        <v>32</v>
      </c>
      <c r="B103" s="13" t="s">
        <v>2398</v>
      </c>
      <c r="C103" s="14" t="s">
        <v>1121</v>
      </c>
      <c r="D103" s="12">
        <v>10</v>
      </c>
      <c r="E103" s="15" t="e">
        <f>VLOOKUP(H103,Cathi!$A$1:$B$23,2,0)</f>
        <v>#N/A</v>
      </c>
      <c r="F103" s="12" t="s">
        <v>2280</v>
      </c>
      <c r="G103" s="50">
        <v>158</v>
      </c>
      <c r="H103" s="37">
        <v>19</v>
      </c>
      <c r="I103" s="2" t="e">
        <f>VLOOKUP(H103,Cathi!$A$1:$F$18,6,0)</f>
        <v>#N/A</v>
      </c>
      <c r="J103" s="2" t="e">
        <f>VLOOKUP(B103,Sheet3!A:B,2,0)</f>
        <v>#N/A</v>
      </c>
      <c r="K103" s="2" t="e">
        <f t="shared" si="2"/>
        <v>#N/A</v>
      </c>
      <c r="L103" s="2" t="e">
        <f>VLOOKUP(B103,Sheet5!A:G,7,0)</f>
        <v>#N/A</v>
      </c>
      <c r="M103" s="2" t="e">
        <f t="shared" si="3"/>
        <v>#N/A</v>
      </c>
    </row>
    <row r="104" spans="1:13" s="62" customFormat="1" ht="15.75" customHeight="1">
      <c r="A104" s="12">
        <v>1</v>
      </c>
      <c r="B104" s="13" t="s">
        <v>1590</v>
      </c>
      <c r="C104" s="14" t="s">
        <v>292</v>
      </c>
      <c r="D104" s="12">
        <v>18</v>
      </c>
      <c r="E104" s="15" t="e">
        <f>VLOOKUP(H104,Cathi!$A$1:$B$23,2,0)</f>
        <v>#N/A</v>
      </c>
      <c r="F104" s="12" t="s">
        <v>2275</v>
      </c>
      <c r="G104" s="50">
        <v>161</v>
      </c>
      <c r="H104" s="37">
        <v>19</v>
      </c>
      <c r="I104" s="2" t="e">
        <f>VLOOKUP(H104,Cathi!$A$1:$F$18,6,0)</f>
        <v>#N/A</v>
      </c>
      <c r="J104" s="2" t="e">
        <f>VLOOKUP(B104,Sheet3!A:B,2,0)</f>
        <v>#N/A</v>
      </c>
      <c r="K104" s="2" t="e">
        <f t="shared" si="2"/>
        <v>#N/A</v>
      </c>
      <c r="L104" s="2" t="e">
        <f>VLOOKUP(B104,Sheet5!A:G,7,0)</f>
        <v>#N/A</v>
      </c>
      <c r="M104" s="2" t="e">
        <f t="shared" si="3"/>
        <v>#N/A</v>
      </c>
    </row>
    <row r="105" spans="1:13" s="39" customFormat="1" ht="15.75" customHeight="1">
      <c r="A105" s="54">
        <v>8</v>
      </c>
      <c r="B105" s="13" t="s">
        <v>2399</v>
      </c>
      <c r="C105" s="14" t="s">
        <v>694</v>
      </c>
      <c r="D105" s="12">
        <v>12</v>
      </c>
      <c r="E105" s="15" t="e">
        <f>VLOOKUP(H105,Cathi!$A$1:$B$23,2,0)</f>
        <v>#N/A</v>
      </c>
      <c r="F105" s="12" t="s">
        <v>2292</v>
      </c>
      <c r="G105" s="51">
        <v>162</v>
      </c>
      <c r="H105" s="38">
        <v>18</v>
      </c>
      <c r="I105" s="2" t="e">
        <f>VLOOKUP(H105,Cathi!$A$1:$F$18,6,0)</f>
        <v>#N/A</v>
      </c>
      <c r="J105" s="2" t="e">
        <f>VLOOKUP(B105,Sheet3!A:B,2,0)</f>
        <v>#N/A</v>
      </c>
      <c r="K105" s="2" t="e">
        <f t="shared" si="2"/>
        <v>#N/A</v>
      </c>
      <c r="L105" s="2" t="e">
        <f>VLOOKUP(B105,Sheet5!A:G,7,0)</f>
        <v>#N/A</v>
      </c>
      <c r="M105" s="2" t="e">
        <f t="shared" si="3"/>
        <v>#N/A</v>
      </c>
    </row>
    <row r="106" spans="1:13" s="39" customFormat="1" ht="15.75" customHeight="1">
      <c r="A106" s="12">
        <v>2</v>
      </c>
      <c r="B106" s="13" t="s">
        <v>2400</v>
      </c>
      <c r="C106" s="14" t="s">
        <v>696</v>
      </c>
      <c r="D106" s="12">
        <v>34</v>
      </c>
      <c r="E106" s="15" t="str">
        <f>VLOOKUP(H106,Cathi!$A$1:$B$23,2,0)</f>
        <v>14h00,16/09/19</v>
      </c>
      <c r="F106" s="12" t="s">
        <v>2220</v>
      </c>
      <c r="G106" s="50">
        <v>162</v>
      </c>
      <c r="H106" s="37">
        <v>13</v>
      </c>
      <c r="I106" s="2">
        <f>VLOOKUP(H106,Cathi!$A$1:$F$18,6,0)</f>
        <v>0</v>
      </c>
      <c r="J106" s="2" t="e">
        <f>VLOOKUP(B106,Sheet3!A:B,2,0)</f>
        <v>#N/A</v>
      </c>
      <c r="K106" s="2" t="e">
        <f t="shared" si="2"/>
        <v>#N/A</v>
      </c>
      <c r="L106" s="2" t="e">
        <f>VLOOKUP(B106,Sheet5!A:G,7,0)</f>
        <v>#N/A</v>
      </c>
      <c r="M106" s="2" t="e">
        <f t="shared" si="3"/>
        <v>#N/A</v>
      </c>
    </row>
    <row r="107" spans="1:13" s="39" customFormat="1" ht="15.75" customHeight="1">
      <c r="A107" s="54">
        <v>7</v>
      </c>
      <c r="B107" s="13" t="s">
        <v>2401</v>
      </c>
      <c r="C107" s="14" t="s">
        <v>1065</v>
      </c>
      <c r="D107" s="12">
        <v>18</v>
      </c>
      <c r="E107" s="15" t="str">
        <f>VLOOKUP(H107,Cathi!$A$1:$B$23,2,0)</f>
        <v>09h30,18/09/19</v>
      </c>
      <c r="F107" s="12" t="s">
        <v>2219</v>
      </c>
      <c r="G107" s="50">
        <v>162</v>
      </c>
      <c r="H107" s="37">
        <v>15</v>
      </c>
      <c r="I107" s="2">
        <f>VLOOKUP(H107,Cathi!$A$1:$F$18,6,0)</f>
        <v>0</v>
      </c>
      <c r="J107" s="2" t="e">
        <f>VLOOKUP(B107,Sheet3!A:B,2,0)</f>
        <v>#N/A</v>
      </c>
      <c r="K107" s="2" t="e">
        <f t="shared" si="2"/>
        <v>#N/A</v>
      </c>
      <c r="L107" s="2" t="e">
        <f>VLOOKUP(B107,Sheet5!A:G,7,0)</f>
        <v>#N/A</v>
      </c>
      <c r="M107" s="2" t="e">
        <f t="shared" si="3"/>
        <v>#N/A</v>
      </c>
    </row>
    <row r="108" spans="1:13" s="39" customFormat="1" ht="15.75" customHeight="1">
      <c r="A108" s="12">
        <v>5</v>
      </c>
      <c r="B108" s="13" t="s">
        <v>2402</v>
      </c>
      <c r="C108" s="14" t="s">
        <v>346</v>
      </c>
      <c r="D108" s="12">
        <v>14</v>
      </c>
      <c r="E108" s="15" t="e">
        <f>VLOOKUP(H108,Cathi!$A$1:$B$23,2,0)</f>
        <v>#N/A</v>
      </c>
      <c r="F108" s="12" t="s">
        <v>2244</v>
      </c>
      <c r="G108" s="50">
        <v>162</v>
      </c>
      <c r="H108" s="37">
        <v>17</v>
      </c>
      <c r="I108" s="2" t="e">
        <f>VLOOKUP(H108,Cathi!$A$1:$F$18,6,0)</f>
        <v>#N/A</v>
      </c>
      <c r="J108" s="2" t="e">
        <f>VLOOKUP(B108,Sheet3!A:B,2,0)</f>
        <v>#N/A</v>
      </c>
      <c r="K108" s="2" t="e">
        <f t="shared" si="2"/>
        <v>#N/A</v>
      </c>
      <c r="L108" s="2" t="e">
        <f>VLOOKUP(B108,Sheet5!A:G,7,0)</f>
        <v>#N/A</v>
      </c>
      <c r="M108" s="2" t="e">
        <f t="shared" si="3"/>
        <v>#N/A</v>
      </c>
    </row>
    <row r="109" spans="1:13" ht="15.75" customHeight="1">
      <c r="A109" s="54">
        <v>6</v>
      </c>
      <c r="B109" s="13" t="s">
        <v>2403</v>
      </c>
      <c r="C109" s="14" t="s">
        <v>1328</v>
      </c>
      <c r="D109" s="12">
        <v>15</v>
      </c>
      <c r="E109" s="15" t="e">
        <f>VLOOKUP(H109,Cathi!$A$1:$B$23,2,0)</f>
        <v>#N/A</v>
      </c>
      <c r="F109" s="12" t="s">
        <v>2244</v>
      </c>
      <c r="G109" s="50">
        <v>162</v>
      </c>
      <c r="H109" s="37">
        <v>17</v>
      </c>
      <c r="I109" s="2" t="e">
        <f>VLOOKUP(H109,Cathi!$A$1:$F$18,6,0)</f>
        <v>#N/A</v>
      </c>
      <c r="J109" s="2" t="e">
        <f>VLOOKUP(B109,Sheet3!A:B,2,0)</f>
        <v>#N/A</v>
      </c>
      <c r="K109" s="2" t="e">
        <f t="shared" si="2"/>
        <v>#N/A</v>
      </c>
      <c r="L109" s="2" t="e">
        <f>VLOOKUP(B109,Sheet5!A:G,7,0)</f>
        <v>#N/A</v>
      </c>
      <c r="M109" s="2" t="e">
        <f t="shared" si="3"/>
        <v>#N/A</v>
      </c>
    </row>
    <row r="110" spans="1:13" ht="15.75" customHeight="1">
      <c r="A110" s="12">
        <v>3</v>
      </c>
      <c r="B110" s="13" t="s">
        <v>2404</v>
      </c>
      <c r="C110" s="14" t="s">
        <v>159</v>
      </c>
      <c r="D110" s="12">
        <v>24</v>
      </c>
      <c r="E110" s="15" t="str">
        <f>VLOOKUP(H110,Cathi!$A$1:$B$23,2,0)</f>
        <v>09h30,17/09/19</v>
      </c>
      <c r="F110" s="12" t="s">
        <v>2219</v>
      </c>
      <c r="G110" s="51">
        <v>162</v>
      </c>
      <c r="H110" s="38">
        <v>14</v>
      </c>
      <c r="I110" s="2">
        <f>VLOOKUP(H110,Cathi!$A$1:$F$18,6,0)</f>
        <v>0</v>
      </c>
      <c r="J110" s="2" t="e">
        <f>VLOOKUP(B110,Sheet3!A:B,2,0)</f>
        <v>#N/A</v>
      </c>
      <c r="K110" s="2" t="e">
        <f t="shared" si="2"/>
        <v>#N/A</v>
      </c>
      <c r="L110" s="2" t="e">
        <f>VLOOKUP(B110,Sheet5!A:G,7,0)</f>
        <v>#N/A</v>
      </c>
      <c r="M110" s="2" t="e">
        <f t="shared" si="3"/>
        <v>#N/A</v>
      </c>
    </row>
    <row r="111" spans="1:13" ht="15.75" customHeight="1">
      <c r="A111" s="54">
        <v>4</v>
      </c>
      <c r="B111" s="13" t="s">
        <v>1802</v>
      </c>
      <c r="C111" s="14" t="s">
        <v>241</v>
      </c>
      <c r="D111" s="12">
        <v>19</v>
      </c>
      <c r="E111" s="15" t="str">
        <f>VLOOKUP(H111,Cathi!$A$1:$B$23,2,0)</f>
        <v>09h30,17/09/19</v>
      </c>
      <c r="F111" s="12" t="s">
        <v>2221</v>
      </c>
      <c r="G111" s="51">
        <v>162</v>
      </c>
      <c r="H111" s="38">
        <v>14</v>
      </c>
      <c r="I111" s="2">
        <f>VLOOKUP(H111,Cathi!$A$1:$F$18,6,0)</f>
        <v>0</v>
      </c>
      <c r="J111" s="2" t="e">
        <f>VLOOKUP(B111,Sheet3!A:B,2,0)</f>
        <v>#N/A</v>
      </c>
      <c r="K111" s="2" t="e">
        <f t="shared" si="2"/>
        <v>#N/A</v>
      </c>
      <c r="L111" s="2" t="e">
        <f>VLOOKUP(B111,Sheet5!A:G,7,0)</f>
        <v>#N/A</v>
      </c>
      <c r="M111" s="2" t="e">
        <f t="shared" si="3"/>
        <v>#N/A</v>
      </c>
    </row>
    <row r="112" spans="1:13" ht="15.75" customHeight="1">
      <c r="A112" s="12">
        <v>9</v>
      </c>
      <c r="B112" s="13" t="s">
        <v>2405</v>
      </c>
      <c r="C112" s="14" t="s">
        <v>738</v>
      </c>
      <c r="D112" s="12">
        <v>11</v>
      </c>
      <c r="E112" s="15" t="e">
        <f>VLOOKUP(H112,Cathi!$A$1:$B$23,2,0)</f>
        <v>#N/A</v>
      </c>
      <c r="F112" s="12" t="s">
        <v>2272</v>
      </c>
      <c r="G112" s="50">
        <v>162</v>
      </c>
      <c r="H112" s="37">
        <v>19</v>
      </c>
      <c r="I112" s="2" t="e">
        <f>VLOOKUP(H112,Cathi!$A$1:$F$18,6,0)</f>
        <v>#N/A</v>
      </c>
      <c r="J112" s="2" t="e">
        <f>VLOOKUP(B112,Sheet3!A:B,2,0)</f>
        <v>#N/A</v>
      </c>
      <c r="K112" s="2" t="e">
        <f t="shared" si="2"/>
        <v>#N/A</v>
      </c>
      <c r="L112" s="2" t="e">
        <f>VLOOKUP(B112,Sheet5!A:G,7,0)</f>
        <v>#N/A</v>
      </c>
      <c r="M112" s="2" t="e">
        <f t="shared" si="3"/>
        <v>#N/A</v>
      </c>
    </row>
    <row r="113" spans="1:13" s="62" customFormat="1" ht="15.75" customHeight="1">
      <c r="A113" s="54">
        <v>10</v>
      </c>
      <c r="B113" s="13" t="s">
        <v>2406</v>
      </c>
      <c r="C113" s="14" t="s">
        <v>395</v>
      </c>
      <c r="D113" s="12">
        <v>17</v>
      </c>
      <c r="E113" s="15" t="str">
        <f>VLOOKUP(H113,Cathi!$A$1:$B$23,2,0)</f>
        <v>09h30,19/09/19</v>
      </c>
      <c r="F113" s="12" t="s">
        <v>2219</v>
      </c>
      <c r="G113" s="51">
        <v>163</v>
      </c>
      <c r="H113" s="38">
        <v>16</v>
      </c>
      <c r="I113" s="2">
        <f>VLOOKUP(H113,Cathi!$A$1:$F$18,6,0)</f>
        <v>0</v>
      </c>
      <c r="J113" s="2" t="e">
        <f>VLOOKUP(B113,Sheet3!A:B,2,0)</f>
        <v>#N/A</v>
      </c>
      <c r="K113" s="2" t="e">
        <f t="shared" si="2"/>
        <v>#N/A</v>
      </c>
      <c r="L113" s="2" t="e">
        <f>VLOOKUP(B113,Sheet5!A:G,7,0)</f>
        <v>#N/A</v>
      </c>
      <c r="M113" s="2" t="e">
        <f t="shared" si="3"/>
        <v>#N/A</v>
      </c>
    </row>
    <row r="114" spans="1:13" s="62" customFormat="1" ht="15.75" customHeight="1">
      <c r="A114" s="12">
        <v>11</v>
      </c>
      <c r="B114" s="13" t="s">
        <v>2407</v>
      </c>
      <c r="C114" s="14" t="s">
        <v>630</v>
      </c>
      <c r="D114" s="12">
        <v>14</v>
      </c>
      <c r="E114" s="15" t="e">
        <f>VLOOKUP(H114,Cathi!$A$1:$B$23,2,0)</f>
        <v>#N/A</v>
      </c>
      <c r="F114" s="12" t="s">
        <v>2293</v>
      </c>
      <c r="G114" s="51">
        <v>163</v>
      </c>
      <c r="H114" s="38">
        <v>18</v>
      </c>
      <c r="I114" s="2" t="e">
        <f>VLOOKUP(H114,Cathi!$A$1:$F$18,6,0)</f>
        <v>#N/A</v>
      </c>
      <c r="J114" s="2" t="e">
        <f>VLOOKUP(B114,Sheet3!A:B,2,0)</f>
        <v>#N/A</v>
      </c>
      <c r="K114" s="2" t="e">
        <f t="shared" si="2"/>
        <v>#N/A</v>
      </c>
      <c r="L114" s="2" t="e">
        <f>VLOOKUP(B114,Sheet5!A:G,7,0)</f>
        <v>#N/A</v>
      </c>
      <c r="M114" s="2" t="e">
        <f t="shared" si="3"/>
        <v>#N/A</v>
      </c>
    </row>
    <row r="115" spans="1:13" ht="15.75" customHeight="1">
      <c r="A115" s="54">
        <v>13</v>
      </c>
      <c r="B115" s="13" t="s">
        <v>2408</v>
      </c>
      <c r="C115" s="14" t="s">
        <v>1444</v>
      </c>
      <c r="D115" s="12">
        <v>12</v>
      </c>
      <c r="E115" s="15" t="str">
        <f>VLOOKUP(H115,Cathi!$A$1:$B$23,2,0)</f>
        <v>09h30,17/09/19</v>
      </c>
      <c r="F115" s="12" t="s">
        <v>2220</v>
      </c>
      <c r="G115" s="51">
        <v>164</v>
      </c>
      <c r="H115" s="38">
        <v>14</v>
      </c>
      <c r="I115" s="2">
        <f>VLOOKUP(H115,Cathi!$A$1:$F$18,6,0)</f>
        <v>0</v>
      </c>
      <c r="J115" s="2" t="e">
        <f>VLOOKUP(B115,Sheet3!A:B,2,0)</f>
        <v>#N/A</v>
      </c>
      <c r="K115" s="2" t="e">
        <f t="shared" si="2"/>
        <v>#N/A</v>
      </c>
      <c r="L115" s="2" t="e">
        <f>VLOOKUP(B115,Sheet5!A:G,7,0)</f>
        <v>#N/A</v>
      </c>
      <c r="M115" s="2" t="e">
        <f t="shared" si="3"/>
        <v>#N/A</v>
      </c>
    </row>
    <row r="116" spans="1:13" ht="15.75" customHeight="1">
      <c r="A116" s="12">
        <v>12</v>
      </c>
      <c r="B116" s="13" t="s">
        <v>2409</v>
      </c>
      <c r="C116" s="14" t="s">
        <v>229</v>
      </c>
      <c r="D116" s="12">
        <v>32</v>
      </c>
      <c r="E116" s="15" t="str">
        <f>VLOOKUP(H116,Cathi!$A$1:$B$23,2,0)</f>
        <v>14h00,16/09/19</v>
      </c>
      <c r="F116" s="12" t="s">
        <v>2223</v>
      </c>
      <c r="G116" s="50">
        <v>164</v>
      </c>
      <c r="H116" s="37">
        <v>13</v>
      </c>
      <c r="I116" s="2">
        <f>VLOOKUP(H116,Cathi!$A$1:$F$18,6,0)</f>
        <v>0</v>
      </c>
      <c r="J116" s="2" t="e">
        <f>VLOOKUP(B116,Sheet3!A:B,2,0)</f>
        <v>#N/A</v>
      </c>
      <c r="K116" s="2" t="e">
        <f t="shared" si="2"/>
        <v>#N/A</v>
      </c>
      <c r="L116" s="2" t="e">
        <f>VLOOKUP(B116,Sheet5!A:G,7,0)</f>
        <v>#N/A</v>
      </c>
      <c r="M116" s="2" t="e">
        <f t="shared" si="3"/>
        <v>#N/A</v>
      </c>
    </row>
    <row r="117" spans="1:13" s="62" customFormat="1" ht="15.75" customHeight="1">
      <c r="A117" s="54">
        <v>14</v>
      </c>
      <c r="B117" s="59" t="s">
        <v>2410</v>
      </c>
      <c r="C117" s="60" t="s">
        <v>67</v>
      </c>
      <c r="D117" s="58">
        <v>6</v>
      </c>
      <c r="E117" s="61" t="e">
        <f>VLOOKUP(H117,Cathi!$A$1:$B$23,2,0)</f>
        <v>#N/A</v>
      </c>
      <c r="F117" s="58" t="s">
        <v>2294</v>
      </c>
      <c r="G117" s="51">
        <v>164</v>
      </c>
      <c r="H117" s="38">
        <v>18</v>
      </c>
      <c r="I117" s="2" t="e">
        <f>VLOOKUP(H117,Cathi!$A$1:$F$18,6,0)</f>
        <v>#N/A</v>
      </c>
      <c r="J117" s="2" t="e">
        <f>VLOOKUP(B117,Sheet3!A:B,2,0)</f>
        <v>#N/A</v>
      </c>
      <c r="K117" s="2" t="e">
        <f t="shared" si="2"/>
        <v>#N/A</v>
      </c>
      <c r="L117" s="2" t="e">
        <f>VLOOKUP(B117,Sheet5!A:G,7,0)</f>
        <v>#N/A</v>
      </c>
      <c r="M117" s="2" t="e">
        <f t="shared" si="3"/>
        <v>#N/A</v>
      </c>
    </row>
    <row r="118" spans="1:13" ht="15.75" customHeight="1">
      <c r="A118" s="11">
        <v>15</v>
      </c>
      <c r="B118" s="47" t="s">
        <v>2411</v>
      </c>
      <c r="C118" s="79" t="s">
        <v>1069</v>
      </c>
      <c r="D118" s="84">
        <v>10</v>
      </c>
      <c r="E118" s="87" t="e">
        <f>VLOOKUP(H118,Cathi!$A$1:$B$23,2,0)</f>
        <v>#N/A</v>
      </c>
      <c r="F118" s="90" t="s">
        <v>2249</v>
      </c>
      <c r="G118" s="50">
        <v>165</v>
      </c>
      <c r="H118" s="37">
        <v>17</v>
      </c>
      <c r="I118" s="2" t="e">
        <f>VLOOKUP(H118,Cathi!$A$1:$F$18,6,0)</f>
        <v>#N/A</v>
      </c>
      <c r="J118" s="2" t="e">
        <f>VLOOKUP(B118,Sheet3!A:B,2,0)</f>
        <v>#N/A</v>
      </c>
      <c r="K118" s="2" t="e">
        <f t="shared" si="2"/>
        <v>#N/A</v>
      </c>
      <c r="L118" s="2" t="e">
        <f>VLOOKUP(B118,Sheet5!A:G,7,0)</f>
        <v>#N/A</v>
      </c>
      <c r="M118" s="2" t="e">
        <f t="shared" si="3"/>
        <v>#N/A</v>
      </c>
    </row>
    <row r="119" spans="1:13" ht="15.75" customHeight="1">
      <c r="A119" s="54">
        <v>17</v>
      </c>
      <c r="B119" s="55" t="s">
        <v>2412</v>
      </c>
      <c r="C119" s="56" t="s">
        <v>1071</v>
      </c>
      <c r="D119" s="54">
        <v>10</v>
      </c>
      <c r="E119" s="57" t="e">
        <f>VLOOKUP(H119,Cathi!$A$1:$B$23,2,0)</f>
        <v>#N/A</v>
      </c>
      <c r="F119" s="54" t="s">
        <v>2274</v>
      </c>
      <c r="G119" s="50">
        <v>165</v>
      </c>
      <c r="H119" s="37">
        <v>19</v>
      </c>
      <c r="I119" s="2" t="e">
        <f>VLOOKUP(H119,Cathi!$A$1:$F$18,6,0)</f>
        <v>#N/A</v>
      </c>
      <c r="J119" s="2" t="e">
        <f>VLOOKUP(B119,Sheet3!A:B,2,0)</f>
        <v>#N/A</v>
      </c>
      <c r="K119" s="2" t="e">
        <f t="shared" si="2"/>
        <v>#N/A</v>
      </c>
      <c r="L119" s="2" t="e">
        <f>VLOOKUP(B119,Sheet5!A:G,7,0)</f>
        <v>#N/A</v>
      </c>
      <c r="M119" s="2" t="e">
        <f t="shared" si="3"/>
        <v>#N/A</v>
      </c>
    </row>
    <row r="120" spans="1:13" ht="15.75" customHeight="1">
      <c r="A120" s="12">
        <v>16</v>
      </c>
      <c r="B120" s="13" t="s">
        <v>2413</v>
      </c>
      <c r="C120" s="14" t="s">
        <v>2075</v>
      </c>
      <c r="D120" s="12">
        <v>11</v>
      </c>
      <c r="E120" s="15" t="str">
        <f>VLOOKUP(H120,Cathi!$A$1:$B$23,2,0)</f>
        <v>09h30,19/09/19</v>
      </c>
      <c r="F120" s="12" t="s">
        <v>2221</v>
      </c>
      <c r="G120" s="51">
        <v>165</v>
      </c>
      <c r="H120" s="38">
        <v>16</v>
      </c>
      <c r="I120" s="2">
        <f>VLOOKUP(H120,Cathi!$A$1:$F$18,6,0)</f>
        <v>0</v>
      </c>
      <c r="J120" s="2" t="e">
        <f>VLOOKUP(B120,Sheet3!A:B,2,0)</f>
        <v>#N/A</v>
      </c>
      <c r="K120" s="2" t="e">
        <f t="shared" si="2"/>
        <v>#N/A</v>
      </c>
      <c r="L120" s="2" t="e">
        <f>VLOOKUP(B120,Sheet5!A:G,7,0)</f>
        <v>#N/A</v>
      </c>
      <c r="M120" s="2" t="e">
        <f t="shared" si="3"/>
        <v>#N/A</v>
      </c>
    </row>
    <row r="121" spans="1:13" ht="15.75" customHeight="1">
      <c r="A121" s="54">
        <v>1</v>
      </c>
      <c r="B121" s="13" t="s">
        <v>2414</v>
      </c>
      <c r="C121" s="14" t="s">
        <v>831</v>
      </c>
      <c r="D121" s="12">
        <v>154</v>
      </c>
      <c r="E121" s="15" t="str">
        <f>VLOOKUP(H121,Cathi!$A$1:$B$23,2,0)</f>
        <v>14h00,16/09/19</v>
      </c>
      <c r="F121" s="12" t="s">
        <v>2222</v>
      </c>
      <c r="G121" s="50">
        <v>171</v>
      </c>
      <c r="H121" s="37">
        <v>13</v>
      </c>
      <c r="I121" s="2">
        <f>VLOOKUP(H121,Cathi!$A$1:$F$18,6,0)</f>
        <v>0</v>
      </c>
      <c r="J121" s="2" t="e">
        <f>VLOOKUP(B121,Sheet3!A:B,2,0)</f>
        <v>#N/A</v>
      </c>
      <c r="K121" s="2" t="e">
        <f t="shared" si="2"/>
        <v>#N/A</v>
      </c>
      <c r="L121" s="2" t="e">
        <f>VLOOKUP(B121,Sheet5!A:G,7,0)</f>
        <v>#N/A</v>
      </c>
      <c r="M121" s="2" t="e">
        <f t="shared" si="3"/>
        <v>#N/A</v>
      </c>
    </row>
    <row r="122" spans="1:13" ht="15.75" customHeight="1">
      <c r="A122" s="12">
        <v>8</v>
      </c>
      <c r="B122" s="13" t="s">
        <v>2415</v>
      </c>
      <c r="C122" s="14" t="s">
        <v>607</v>
      </c>
      <c r="D122" s="12">
        <v>4</v>
      </c>
      <c r="E122" s="15" t="e">
        <f>VLOOKUP(H122,Cathi!$A$1:$B$23,2,0)</f>
        <v>#N/A</v>
      </c>
      <c r="F122" s="12" t="s">
        <v>2224</v>
      </c>
      <c r="G122" s="50">
        <v>172</v>
      </c>
      <c r="H122" s="37">
        <v>19</v>
      </c>
      <c r="I122" s="2" t="e">
        <f>VLOOKUP(H122,Cathi!$A$1:$F$18,6,0)</f>
        <v>#N/A</v>
      </c>
      <c r="J122" s="2" t="e">
        <f>VLOOKUP(B122,Sheet3!A:B,2,0)</f>
        <v>#N/A</v>
      </c>
      <c r="K122" s="2" t="e">
        <f t="shared" si="2"/>
        <v>#N/A</v>
      </c>
      <c r="L122" s="2" t="e">
        <f>VLOOKUP(B122,Sheet5!A:G,7,0)</f>
        <v>#N/A</v>
      </c>
      <c r="M122" s="2" t="e">
        <f t="shared" si="3"/>
        <v>#N/A</v>
      </c>
    </row>
    <row r="123" spans="1:13" ht="15.75" customHeight="1">
      <c r="A123" s="54">
        <v>3</v>
      </c>
      <c r="B123" s="13" t="s">
        <v>2416</v>
      </c>
      <c r="C123" s="14" t="s">
        <v>137</v>
      </c>
      <c r="D123" s="12">
        <v>84</v>
      </c>
      <c r="E123" s="15" t="str">
        <f>VLOOKUP(H123,Cathi!$A$1:$B$23,2,0)</f>
        <v>09h30,16/09/19</v>
      </c>
      <c r="F123" s="12" t="s">
        <v>2224</v>
      </c>
      <c r="G123" s="50">
        <v>172</v>
      </c>
      <c r="H123" s="37">
        <v>7</v>
      </c>
      <c r="I123" s="2">
        <f>VLOOKUP(H123,Cathi!$A$1:$F$18,6,0)</f>
        <v>0</v>
      </c>
      <c r="J123" s="2" t="e">
        <f>VLOOKUP(B123,Sheet3!A:B,2,0)</f>
        <v>#N/A</v>
      </c>
      <c r="K123" s="2" t="e">
        <f t="shared" si="2"/>
        <v>#N/A</v>
      </c>
      <c r="L123" s="2" t="e">
        <f>VLOOKUP(B123,Sheet5!A:G,7,0)</f>
        <v>#N/A</v>
      </c>
      <c r="M123" s="2" t="e">
        <f t="shared" si="3"/>
        <v>#N/A</v>
      </c>
    </row>
    <row r="124" spans="1:13" ht="15.75" customHeight="1">
      <c r="A124" s="12">
        <v>6</v>
      </c>
      <c r="B124" s="13" t="s">
        <v>2417</v>
      </c>
      <c r="C124" s="14" t="s">
        <v>327</v>
      </c>
      <c r="D124" s="12">
        <v>26</v>
      </c>
      <c r="E124" s="15" t="e">
        <f>VLOOKUP(H124,Cathi!$A$1:$B$23,2,0)</f>
        <v>#N/A</v>
      </c>
      <c r="F124" s="12" t="s">
        <v>2224</v>
      </c>
      <c r="G124" s="51">
        <v>172</v>
      </c>
      <c r="H124" s="38">
        <v>18</v>
      </c>
      <c r="I124" s="2" t="e">
        <f>VLOOKUP(H124,Cathi!$A$1:$F$18,6,0)</f>
        <v>#N/A</v>
      </c>
      <c r="J124" s="2" t="e">
        <f>VLOOKUP(B124,Sheet3!A:B,2,0)</f>
        <v>#N/A</v>
      </c>
      <c r="K124" s="2" t="e">
        <f t="shared" si="2"/>
        <v>#N/A</v>
      </c>
      <c r="L124" s="2" t="e">
        <f>VLOOKUP(B124,Sheet5!A:G,7,0)</f>
        <v>#N/A</v>
      </c>
      <c r="M124" s="2" t="e">
        <f t="shared" si="3"/>
        <v>#N/A</v>
      </c>
    </row>
    <row r="125" spans="1:13" ht="15.75" customHeight="1">
      <c r="A125" s="54">
        <v>7</v>
      </c>
      <c r="B125" s="13" t="s">
        <v>2418</v>
      </c>
      <c r="C125" s="14" t="s">
        <v>337</v>
      </c>
      <c r="D125" s="12">
        <v>10</v>
      </c>
      <c r="E125" s="15" t="e">
        <f>VLOOKUP(H125,Cathi!$A$1:$B$23,2,0)</f>
        <v>#N/A</v>
      </c>
      <c r="F125" s="12" t="s">
        <v>2224</v>
      </c>
      <c r="G125" s="51">
        <v>172</v>
      </c>
      <c r="H125" s="38">
        <v>18</v>
      </c>
      <c r="I125" s="2" t="e">
        <f>VLOOKUP(H125,Cathi!$A$1:$F$18,6,0)</f>
        <v>#N/A</v>
      </c>
      <c r="J125" s="2" t="e">
        <f>VLOOKUP(B125,Sheet3!A:B,2,0)</f>
        <v>#N/A</v>
      </c>
      <c r="K125" s="2" t="e">
        <f t="shared" si="2"/>
        <v>#N/A</v>
      </c>
      <c r="L125" s="2" t="e">
        <f>VLOOKUP(B125,Sheet5!A:G,7,0)</f>
        <v>#N/A</v>
      </c>
      <c r="M125" s="2" t="e">
        <f t="shared" si="3"/>
        <v>#N/A</v>
      </c>
    </row>
    <row r="126" spans="1:13" ht="15.75" customHeight="1">
      <c r="A126" s="12">
        <v>4</v>
      </c>
      <c r="B126" s="13" t="s">
        <v>2419</v>
      </c>
      <c r="C126" s="14" t="s">
        <v>351</v>
      </c>
      <c r="D126" s="12">
        <v>43</v>
      </c>
      <c r="E126" s="15" t="str">
        <f>VLOOKUP(H126,Cathi!$A$1:$B$23,2,0)</f>
        <v>07h30,18/09/19</v>
      </c>
      <c r="F126" s="12" t="s">
        <v>2224</v>
      </c>
      <c r="G126" s="50">
        <v>172</v>
      </c>
      <c r="H126" s="37">
        <v>3</v>
      </c>
      <c r="I126" s="2">
        <f>VLOOKUP(H126,Cathi!$A$1:$F$18,6,0)</f>
        <v>0</v>
      </c>
      <c r="J126" s="2" t="e">
        <f>VLOOKUP(B126,Sheet3!A:B,2,0)</f>
        <v>#N/A</v>
      </c>
      <c r="K126" s="2" t="e">
        <f t="shared" si="2"/>
        <v>#N/A</v>
      </c>
      <c r="L126" s="2" t="e">
        <f>VLOOKUP(B126,Sheet5!A:G,7,0)</f>
        <v>#N/A</v>
      </c>
      <c r="M126" s="2" t="e">
        <f t="shared" si="3"/>
        <v>#N/A</v>
      </c>
    </row>
    <row r="127" spans="1:13" ht="15.75" customHeight="1">
      <c r="A127" s="54">
        <v>5</v>
      </c>
      <c r="B127" s="13" t="s">
        <v>2420</v>
      </c>
      <c r="C127" s="14" t="s">
        <v>884</v>
      </c>
      <c r="D127" s="12">
        <v>30</v>
      </c>
      <c r="E127" s="15" t="e">
        <f>VLOOKUP(H127,Cathi!$A$1:$B$23,2,0)</f>
        <v>#N/A</v>
      </c>
      <c r="F127" s="12" t="s">
        <v>2224</v>
      </c>
      <c r="G127" s="50">
        <v>172</v>
      </c>
      <c r="H127" s="37">
        <v>17</v>
      </c>
      <c r="I127" s="2" t="e">
        <f>VLOOKUP(H127,Cathi!$A$1:$F$18,6,0)</f>
        <v>#N/A</v>
      </c>
      <c r="J127" s="2" t="e">
        <f>VLOOKUP(B127,Sheet3!A:B,2,0)</f>
        <v>#N/A</v>
      </c>
      <c r="K127" s="2" t="e">
        <f t="shared" si="2"/>
        <v>#N/A</v>
      </c>
      <c r="L127" s="2" t="e">
        <f>VLOOKUP(B127,Sheet5!A:G,7,0)</f>
        <v>#N/A</v>
      </c>
      <c r="M127" s="2" t="e">
        <f t="shared" si="3"/>
        <v>#N/A</v>
      </c>
    </row>
    <row r="128" spans="1:13" ht="15.75" customHeight="1">
      <c r="A128" s="12">
        <v>9</v>
      </c>
      <c r="B128" s="13" t="s">
        <v>2421</v>
      </c>
      <c r="C128" s="14" t="s">
        <v>699</v>
      </c>
      <c r="D128" s="12">
        <v>16</v>
      </c>
      <c r="E128" s="15" t="e">
        <f>VLOOKUP(H128,Cathi!$A$1:$B$23,2,0)</f>
        <v>#N/A</v>
      </c>
      <c r="F128" s="12" t="s">
        <v>2262</v>
      </c>
      <c r="G128" s="51">
        <v>173</v>
      </c>
      <c r="H128" s="38">
        <v>18</v>
      </c>
      <c r="I128" s="2" t="e">
        <f>VLOOKUP(H128,Cathi!$A$1:$F$18,6,0)</f>
        <v>#N/A</v>
      </c>
      <c r="J128" s="2" t="e">
        <f>VLOOKUP(B128,Sheet3!A:B,2,0)</f>
        <v>#N/A</v>
      </c>
      <c r="K128" s="2" t="e">
        <f t="shared" si="2"/>
        <v>#N/A</v>
      </c>
      <c r="L128" s="2" t="e">
        <f>VLOOKUP(B128,Sheet5!A:G,7,0)</f>
        <v>#N/A</v>
      </c>
      <c r="M128" s="2" t="e">
        <f t="shared" si="3"/>
        <v>#N/A</v>
      </c>
    </row>
    <row r="129" spans="1:13" ht="15.75" customHeight="1">
      <c r="A129" s="54">
        <v>10</v>
      </c>
      <c r="B129" s="13" t="s">
        <v>2422</v>
      </c>
      <c r="C129" s="14" t="s">
        <v>398</v>
      </c>
      <c r="D129" s="12">
        <v>15</v>
      </c>
      <c r="E129" s="15" t="e">
        <f>VLOOKUP(H129,Cathi!$A$1:$B$23,2,0)</f>
        <v>#N/A</v>
      </c>
      <c r="F129" s="12" t="s">
        <v>2262</v>
      </c>
      <c r="G129" s="50">
        <v>173</v>
      </c>
      <c r="H129" s="37">
        <v>19</v>
      </c>
      <c r="I129" s="2" t="e">
        <f>VLOOKUP(H129,Cathi!$A$1:$F$18,6,0)</f>
        <v>#N/A</v>
      </c>
      <c r="J129" s="2" t="e">
        <f>VLOOKUP(B129,Sheet3!A:B,2,0)</f>
        <v>#N/A</v>
      </c>
      <c r="K129" s="2" t="e">
        <f t="shared" si="2"/>
        <v>#N/A</v>
      </c>
      <c r="L129" s="2" t="e">
        <f>VLOOKUP(B129,Sheet5!A:G,7,0)</f>
        <v>#N/A</v>
      </c>
      <c r="M129" s="2" t="e">
        <f t="shared" si="3"/>
        <v>#N/A</v>
      </c>
    </row>
    <row r="130" spans="1:13" ht="15.75" customHeight="1">
      <c r="A130" s="12">
        <v>11</v>
      </c>
      <c r="B130" s="13" t="s">
        <v>2423</v>
      </c>
      <c r="C130" s="14" t="s">
        <v>1142</v>
      </c>
      <c r="D130" s="12">
        <v>28</v>
      </c>
      <c r="E130" s="15" t="str">
        <f>VLOOKUP(H130,Cathi!$A$1:$B$23,2,0)</f>
        <v>09h30,19/09/19</v>
      </c>
      <c r="F130" s="12" t="s">
        <v>2224</v>
      </c>
      <c r="G130" s="51">
        <v>174</v>
      </c>
      <c r="H130" s="38">
        <v>16</v>
      </c>
      <c r="I130" s="2">
        <f>VLOOKUP(H130,Cathi!$A$1:$F$18,6,0)</f>
        <v>0</v>
      </c>
      <c r="J130" s="2" t="e">
        <f>VLOOKUP(B130,Sheet3!A:B,2,0)</f>
        <v>#N/A</v>
      </c>
      <c r="K130" s="2" t="e">
        <f t="shared" si="2"/>
        <v>#N/A</v>
      </c>
      <c r="L130" s="2" t="e">
        <f>VLOOKUP(B130,Sheet5!A:G,7,0)</f>
        <v>#N/A</v>
      </c>
      <c r="M130" s="2" t="e">
        <f t="shared" si="3"/>
        <v>#N/A</v>
      </c>
    </row>
    <row r="131" spans="1:13" ht="15.75" customHeight="1">
      <c r="A131" s="54">
        <v>12</v>
      </c>
      <c r="B131" s="13" t="s">
        <v>2424</v>
      </c>
      <c r="C131" s="14" t="s">
        <v>228</v>
      </c>
      <c r="D131" s="12">
        <v>13</v>
      </c>
      <c r="E131" s="15" t="str">
        <f>VLOOKUP(H131,Cathi!$A$1:$B$23,2,0)</f>
        <v>09h30,19/09/19</v>
      </c>
      <c r="F131" s="12" t="s">
        <v>2262</v>
      </c>
      <c r="G131" s="51">
        <v>174</v>
      </c>
      <c r="H131" s="38">
        <v>16</v>
      </c>
      <c r="I131" s="2">
        <f>VLOOKUP(H131,Cathi!$A$1:$F$18,6,0)</f>
        <v>0</v>
      </c>
      <c r="J131" s="2" t="e">
        <f>VLOOKUP(B131,Sheet3!A:B,2,0)</f>
        <v>#N/A</v>
      </c>
      <c r="K131" s="2" t="e">
        <f t="shared" si="2"/>
        <v>#N/A</v>
      </c>
      <c r="L131" s="2" t="e">
        <f>VLOOKUP(B131,Sheet5!A:G,7,0)</f>
        <v>#N/A</v>
      </c>
      <c r="M131" s="2" t="e">
        <f t="shared" si="3"/>
        <v>#N/A</v>
      </c>
    </row>
    <row r="132" spans="1:13" ht="15.75" customHeight="1">
      <c r="A132" s="12">
        <v>14</v>
      </c>
      <c r="B132" s="13" t="s">
        <v>2425</v>
      </c>
      <c r="C132" s="14" t="s">
        <v>265</v>
      </c>
      <c r="D132" s="12">
        <v>10</v>
      </c>
      <c r="E132" s="15" t="str">
        <f>VLOOKUP(H132,Cathi!$A$1:$B$23,2,0)</f>
        <v>09h30,18/09/19</v>
      </c>
      <c r="F132" s="12" t="s">
        <v>2224</v>
      </c>
      <c r="G132" s="50">
        <v>175</v>
      </c>
      <c r="H132" s="37">
        <v>15</v>
      </c>
      <c r="I132" s="2">
        <f>VLOOKUP(H132,Cathi!$A$1:$F$18,6,0)</f>
        <v>0</v>
      </c>
      <c r="J132" s="2" t="e">
        <f>VLOOKUP(B132,Sheet3!A:B,2,0)</f>
        <v>#N/A</v>
      </c>
      <c r="K132" s="2" t="e">
        <f t="shared" si="2"/>
        <v>#N/A</v>
      </c>
      <c r="L132" s="2" t="e">
        <f>VLOOKUP(B132,Sheet5!A:G,7,0)</f>
        <v>#N/A</v>
      </c>
      <c r="M132" s="2" t="e">
        <f t="shared" si="3"/>
        <v>#N/A</v>
      </c>
    </row>
    <row r="133" spans="1:13" ht="15.75" customHeight="1">
      <c r="A133" s="54">
        <v>13</v>
      </c>
      <c r="B133" s="13" t="s">
        <v>2426</v>
      </c>
      <c r="C133" s="14" t="s">
        <v>309</v>
      </c>
      <c r="D133" s="12">
        <v>12</v>
      </c>
      <c r="E133" s="15" t="str">
        <f>VLOOKUP(H133,Cathi!$A$1:$B$23,2,0)</f>
        <v>09h30,17/09/19</v>
      </c>
      <c r="F133" s="12" t="s">
        <v>2224</v>
      </c>
      <c r="G133" s="51">
        <v>175</v>
      </c>
      <c r="H133" s="38">
        <v>14</v>
      </c>
      <c r="I133" s="2">
        <f>VLOOKUP(H133,Cathi!$A$1:$F$18,6,0)</f>
        <v>0</v>
      </c>
      <c r="J133" s="2" t="e">
        <f>VLOOKUP(B133,Sheet3!A:B,2,0)</f>
        <v>#N/A</v>
      </c>
      <c r="K133" s="2" t="e">
        <f aca="true" t="shared" si="4" ref="K133:K196">J133=H133</f>
        <v>#N/A</v>
      </c>
      <c r="L133" s="2" t="e">
        <f>VLOOKUP(B133,Sheet5!A:G,7,0)</f>
        <v>#N/A</v>
      </c>
      <c r="M133" s="2" t="e">
        <f aca="true" t="shared" si="5" ref="M133:M196">L133=H133</f>
        <v>#N/A</v>
      </c>
    </row>
    <row r="134" spans="1:13" ht="15.75" customHeight="1">
      <c r="A134" s="12">
        <v>15</v>
      </c>
      <c r="B134" s="13" t="s">
        <v>2427</v>
      </c>
      <c r="C134" s="14" t="s">
        <v>353</v>
      </c>
      <c r="D134" s="12">
        <v>10</v>
      </c>
      <c r="E134" s="15" t="e">
        <f>VLOOKUP(H134,Cathi!$A$1:$B$23,2,0)</f>
        <v>#N/A</v>
      </c>
      <c r="F134" s="12" t="s">
        <v>2269</v>
      </c>
      <c r="G134" s="51">
        <v>175</v>
      </c>
      <c r="H134" s="38">
        <v>18</v>
      </c>
      <c r="I134" s="2" t="e">
        <f>VLOOKUP(H134,Cathi!$A$1:$F$18,6,0)</f>
        <v>#N/A</v>
      </c>
      <c r="J134" s="2" t="e">
        <f>VLOOKUP(B134,Sheet3!A:B,2,0)</f>
        <v>#N/A</v>
      </c>
      <c r="K134" s="2" t="e">
        <f t="shared" si="4"/>
        <v>#N/A</v>
      </c>
      <c r="L134" s="2" t="e">
        <f>VLOOKUP(B134,Sheet5!A:G,7,0)</f>
        <v>#N/A</v>
      </c>
      <c r="M134" s="2" t="e">
        <f t="shared" si="5"/>
        <v>#N/A</v>
      </c>
    </row>
    <row r="135" spans="1:13" ht="15.75" customHeight="1">
      <c r="A135" s="54">
        <v>3</v>
      </c>
      <c r="B135" s="59" t="s">
        <v>2428</v>
      </c>
      <c r="C135" s="60" t="s">
        <v>2429</v>
      </c>
      <c r="D135" s="58">
        <v>194</v>
      </c>
      <c r="E135" s="61" t="str">
        <f>VLOOKUP(H135,Cathi!$A$1:$B$23,2,0)</f>
        <v>14h00,19/09/19</v>
      </c>
      <c r="F135" s="58" t="s">
        <v>2225</v>
      </c>
      <c r="G135" s="51">
        <v>181</v>
      </c>
      <c r="H135" s="38">
        <v>10</v>
      </c>
      <c r="I135" s="2">
        <f>VLOOKUP(H135,Cathi!$A$1:$F$18,6,0)</f>
        <v>0</v>
      </c>
      <c r="J135" s="2" t="e">
        <f>VLOOKUP(B135,Sheet3!A:B,2,0)</f>
        <v>#N/A</v>
      </c>
      <c r="K135" s="2" t="e">
        <f t="shared" si="4"/>
        <v>#N/A</v>
      </c>
      <c r="L135" s="2" t="e">
        <f>VLOOKUP(B135,Sheet5!A:G,7,0)</f>
        <v>#N/A</v>
      </c>
      <c r="M135" s="2" t="e">
        <f t="shared" si="5"/>
        <v>#N/A</v>
      </c>
    </row>
    <row r="136" spans="1:13" ht="15.75" customHeight="1">
      <c r="A136" s="11">
        <v>1</v>
      </c>
      <c r="B136" s="47" t="s">
        <v>2430</v>
      </c>
      <c r="C136" s="79" t="s">
        <v>1455</v>
      </c>
      <c r="D136" s="84">
        <v>364</v>
      </c>
      <c r="E136" s="87" t="str">
        <f>VLOOKUP(H136,Cathi!$A$1:$B$23,2,0)</f>
        <v>07h30,19/09/19</v>
      </c>
      <c r="F136" s="90" t="s">
        <v>2241</v>
      </c>
      <c r="G136" s="51">
        <v>181</v>
      </c>
      <c r="H136" s="38">
        <v>4</v>
      </c>
      <c r="I136" s="2">
        <f>VLOOKUP(H136,Cathi!$A$1:$F$18,6,0)</f>
        <v>0</v>
      </c>
      <c r="J136" s="2" t="e">
        <f>VLOOKUP(B136,Sheet3!A:B,2,0)</f>
        <v>#N/A</v>
      </c>
      <c r="K136" s="2" t="e">
        <f t="shared" si="4"/>
        <v>#N/A</v>
      </c>
      <c r="L136" s="2" t="e">
        <f>VLOOKUP(B136,Sheet5!A:G,7,0)</f>
        <v>#N/A</v>
      </c>
      <c r="M136" s="2" t="e">
        <f t="shared" si="5"/>
        <v>#N/A</v>
      </c>
    </row>
    <row r="137" spans="1:13" ht="15.75" customHeight="1">
      <c r="A137" s="54">
        <v>6</v>
      </c>
      <c r="B137" s="55" t="s">
        <v>2431</v>
      </c>
      <c r="C137" s="56" t="s">
        <v>1231</v>
      </c>
      <c r="D137" s="54">
        <v>27</v>
      </c>
      <c r="E137" s="57" t="e">
        <f>VLOOKUP(H137,Cathi!$A$1:$B$23,2,0)</f>
        <v>#N/A</v>
      </c>
      <c r="F137" s="54" t="s">
        <v>2250</v>
      </c>
      <c r="G137" s="51">
        <v>181</v>
      </c>
      <c r="H137" s="38">
        <v>18</v>
      </c>
      <c r="I137" s="2" t="e">
        <f>VLOOKUP(H137,Cathi!$A$1:$F$18,6,0)</f>
        <v>#N/A</v>
      </c>
      <c r="J137" s="2" t="e">
        <f>VLOOKUP(B137,Sheet3!A:B,2,0)</f>
        <v>#N/A</v>
      </c>
      <c r="K137" s="2" t="e">
        <f t="shared" si="4"/>
        <v>#N/A</v>
      </c>
      <c r="L137" s="2" t="e">
        <f>VLOOKUP(B137,Sheet5!A:G,7,0)</f>
        <v>#N/A</v>
      </c>
      <c r="M137" s="2" t="e">
        <f t="shared" si="5"/>
        <v>#N/A</v>
      </c>
    </row>
    <row r="138" spans="1:13" s="62" customFormat="1" ht="15.75" customHeight="1">
      <c r="A138" s="12">
        <v>2</v>
      </c>
      <c r="B138" s="13" t="s">
        <v>2432</v>
      </c>
      <c r="C138" s="14" t="s">
        <v>1104</v>
      </c>
      <c r="D138" s="12">
        <v>43</v>
      </c>
      <c r="E138" s="15" t="str">
        <f>VLOOKUP(H138,Cathi!$A$1:$B$23,2,0)</f>
        <v>14h00,18/09/19</v>
      </c>
      <c r="F138" s="12" t="s">
        <v>2219</v>
      </c>
      <c r="G138" s="50">
        <v>181</v>
      </c>
      <c r="H138" s="37">
        <v>9</v>
      </c>
      <c r="I138" s="2">
        <f>VLOOKUP(H138,Cathi!$A$1:$F$18,6,0)</f>
        <v>0</v>
      </c>
      <c r="J138" s="2" t="e">
        <f>VLOOKUP(B138,Sheet3!A:B,2,0)</f>
        <v>#N/A</v>
      </c>
      <c r="K138" s="2" t="e">
        <f t="shared" si="4"/>
        <v>#N/A</v>
      </c>
      <c r="L138" s="2" t="e">
        <f>VLOOKUP(B138,Sheet5!A:G,7,0)</f>
        <v>#N/A</v>
      </c>
      <c r="M138" s="2" t="e">
        <f t="shared" si="5"/>
        <v>#N/A</v>
      </c>
    </row>
    <row r="139" spans="1:13" ht="15.75" customHeight="1">
      <c r="A139" s="54">
        <v>4</v>
      </c>
      <c r="B139" s="13" t="s">
        <v>2433</v>
      </c>
      <c r="C139" s="14" t="s">
        <v>1213</v>
      </c>
      <c r="D139" s="12">
        <v>82</v>
      </c>
      <c r="E139" s="15" t="str">
        <f>VLOOKUP(H139,Cathi!$A$1:$B$23,2,0)</f>
        <v>09h30,19/09/19</v>
      </c>
      <c r="F139" s="12" t="s">
        <v>2263</v>
      </c>
      <c r="G139" s="51">
        <v>181</v>
      </c>
      <c r="H139" s="38">
        <v>16</v>
      </c>
      <c r="I139" s="2">
        <f>VLOOKUP(H139,Cathi!$A$1:$F$18,6,0)</f>
        <v>0</v>
      </c>
      <c r="J139" s="2" t="e">
        <f>VLOOKUP(B139,Sheet3!A:B,2,0)</f>
        <v>#N/A</v>
      </c>
      <c r="K139" s="2" t="e">
        <f t="shared" si="4"/>
        <v>#N/A</v>
      </c>
      <c r="L139" s="2" t="e">
        <f>VLOOKUP(B139,Sheet5!A:G,7,0)</f>
        <v>#N/A</v>
      </c>
      <c r="M139" s="2" t="e">
        <f t="shared" si="5"/>
        <v>#N/A</v>
      </c>
    </row>
    <row r="140" spans="1:13" ht="15.75" customHeight="1">
      <c r="A140" s="12">
        <v>7</v>
      </c>
      <c r="B140" s="13" t="s">
        <v>2434</v>
      </c>
      <c r="C140" s="14" t="s">
        <v>628</v>
      </c>
      <c r="D140" s="12">
        <v>76</v>
      </c>
      <c r="E140" s="15" t="e">
        <f>VLOOKUP(H140,Cathi!$A$1:$B$23,2,0)</f>
        <v>#N/A</v>
      </c>
      <c r="F140" s="12" t="s">
        <v>2281</v>
      </c>
      <c r="G140" s="50">
        <v>181</v>
      </c>
      <c r="H140" s="37">
        <v>19</v>
      </c>
      <c r="I140" s="2" t="e">
        <f>VLOOKUP(H140,Cathi!$A$1:$F$18,6,0)</f>
        <v>#N/A</v>
      </c>
      <c r="J140" s="2" t="e">
        <f>VLOOKUP(B140,Sheet3!A:B,2,0)</f>
        <v>#N/A</v>
      </c>
      <c r="K140" s="2" t="e">
        <f t="shared" si="4"/>
        <v>#N/A</v>
      </c>
      <c r="L140" s="2" t="e">
        <f>VLOOKUP(B140,Sheet5!A:G,7,0)</f>
        <v>#N/A</v>
      </c>
      <c r="M140" s="2" t="e">
        <f t="shared" si="5"/>
        <v>#N/A</v>
      </c>
    </row>
    <row r="141" spans="1:13" ht="15.75" customHeight="1">
      <c r="A141" s="54">
        <v>10</v>
      </c>
      <c r="B141" s="13" t="s">
        <v>2435</v>
      </c>
      <c r="C141" s="14" t="s">
        <v>633</v>
      </c>
      <c r="D141" s="12">
        <v>237</v>
      </c>
      <c r="E141" s="15" t="str">
        <f>VLOOKUP(H141,Cathi!$A$1:$B$23,2,0)</f>
        <v>07h30,21/09/19</v>
      </c>
      <c r="F141" s="12" t="s">
        <v>2225</v>
      </c>
      <c r="G141" s="51">
        <v>182</v>
      </c>
      <c r="H141" s="38">
        <v>6</v>
      </c>
      <c r="I141" s="2">
        <f>VLOOKUP(H141,Cathi!$A$1:$F$18,6,0)</f>
        <v>0</v>
      </c>
      <c r="J141" s="2" t="e">
        <f>VLOOKUP(B141,Sheet3!A:B,2,0)</f>
        <v>#N/A</v>
      </c>
      <c r="K141" s="2" t="e">
        <f t="shared" si="4"/>
        <v>#N/A</v>
      </c>
      <c r="L141" s="2" t="e">
        <f>VLOOKUP(B141,Sheet5!A:G,7,0)</f>
        <v>#N/A</v>
      </c>
      <c r="M141" s="2" t="e">
        <f t="shared" si="5"/>
        <v>#N/A</v>
      </c>
    </row>
    <row r="142" spans="1:13" ht="15.75" customHeight="1">
      <c r="A142" s="12">
        <v>9</v>
      </c>
      <c r="B142" s="13" t="s">
        <v>2436</v>
      </c>
      <c r="C142" s="14" t="s">
        <v>226</v>
      </c>
      <c r="D142" s="12">
        <v>53</v>
      </c>
      <c r="E142" s="15" t="str">
        <f>VLOOKUP(H142,Cathi!$A$1:$B$23,2,0)</f>
        <v>09h30,16/09/19</v>
      </c>
      <c r="F142" s="12" t="s">
        <v>2231</v>
      </c>
      <c r="G142" s="50">
        <v>182</v>
      </c>
      <c r="H142" s="37">
        <v>7</v>
      </c>
      <c r="I142" s="2">
        <f>VLOOKUP(H142,Cathi!$A$1:$F$18,6,0)</f>
        <v>0</v>
      </c>
      <c r="J142" s="2" t="e">
        <f>VLOOKUP(B142,Sheet3!A:B,2,0)</f>
        <v>#N/A</v>
      </c>
      <c r="K142" s="2" t="e">
        <f t="shared" si="4"/>
        <v>#N/A</v>
      </c>
      <c r="L142" s="2" t="e">
        <f>VLOOKUP(B142,Sheet5!A:G,7,0)</f>
        <v>#N/A</v>
      </c>
      <c r="M142" s="2" t="e">
        <f t="shared" si="5"/>
        <v>#N/A</v>
      </c>
    </row>
    <row r="143" spans="1:13" ht="15.75" customHeight="1">
      <c r="A143" s="54">
        <v>11</v>
      </c>
      <c r="B143" s="13" t="s">
        <v>1800</v>
      </c>
      <c r="C143" s="14" t="s">
        <v>521</v>
      </c>
      <c r="D143" s="12">
        <v>150</v>
      </c>
      <c r="E143" s="15" t="str">
        <f>VLOOKUP(H143,Cathi!$A$1:$B$23,2,0)</f>
        <v>07h30,18/09/19</v>
      </c>
      <c r="F143" s="12" t="s">
        <v>2236</v>
      </c>
      <c r="G143" s="50">
        <v>183</v>
      </c>
      <c r="H143" s="37">
        <v>3</v>
      </c>
      <c r="I143" s="2">
        <f>VLOOKUP(H143,Cathi!$A$1:$F$18,6,0)</f>
        <v>0</v>
      </c>
      <c r="J143" s="2" t="e">
        <f>VLOOKUP(B143,Sheet3!A:B,2,0)</f>
        <v>#N/A</v>
      </c>
      <c r="K143" s="2" t="e">
        <f t="shared" si="4"/>
        <v>#N/A</v>
      </c>
      <c r="L143" s="2" t="e">
        <f>VLOOKUP(B143,Sheet5!A:G,7,0)</f>
        <v>#N/A</v>
      </c>
      <c r="M143" s="2" t="e">
        <f t="shared" si="5"/>
        <v>#N/A</v>
      </c>
    </row>
    <row r="144" spans="1:13" ht="15.75" customHeight="1">
      <c r="A144" s="12">
        <v>12</v>
      </c>
      <c r="B144" s="13" t="s">
        <v>2437</v>
      </c>
      <c r="C144" s="14" t="s">
        <v>342</v>
      </c>
      <c r="D144" s="12">
        <v>91</v>
      </c>
      <c r="E144" s="15" t="str">
        <f>VLOOKUP(H144,Cathi!$A$1:$B$23,2,0)</f>
        <v>09h30,18/09/19</v>
      </c>
      <c r="F144" s="12" t="s">
        <v>2230</v>
      </c>
      <c r="G144" s="50">
        <v>183</v>
      </c>
      <c r="H144" s="37">
        <v>15</v>
      </c>
      <c r="I144" s="2">
        <f>VLOOKUP(H144,Cathi!$A$1:$F$18,6,0)</f>
        <v>0</v>
      </c>
      <c r="J144" s="2" t="e">
        <f>VLOOKUP(B144,Sheet3!A:B,2,0)</f>
        <v>#N/A</v>
      </c>
      <c r="K144" s="2" t="e">
        <f t="shared" si="4"/>
        <v>#N/A</v>
      </c>
      <c r="L144" s="2" t="e">
        <f>VLOOKUP(B144,Sheet5!A:G,7,0)</f>
        <v>#N/A</v>
      </c>
      <c r="M144" s="2" t="e">
        <f t="shared" si="5"/>
        <v>#N/A</v>
      </c>
    </row>
    <row r="145" spans="1:13" s="39" customFormat="1" ht="15.75" customHeight="1">
      <c r="A145" s="54">
        <v>13</v>
      </c>
      <c r="B145" s="13" t="s">
        <v>2438</v>
      </c>
      <c r="C145" s="14" t="s">
        <v>886</v>
      </c>
      <c r="D145" s="12">
        <v>12</v>
      </c>
      <c r="E145" s="15" t="e">
        <f>VLOOKUP(H145,Cathi!$A$1:$B$23,2,0)</f>
        <v>#N/A</v>
      </c>
      <c r="F145" s="12" t="s">
        <v>2271</v>
      </c>
      <c r="G145" s="50">
        <v>183</v>
      </c>
      <c r="H145" s="37">
        <v>19</v>
      </c>
      <c r="I145" s="2" t="e">
        <f>VLOOKUP(H145,Cathi!$A$1:$F$18,6,0)</f>
        <v>#N/A</v>
      </c>
      <c r="J145" s="2" t="e">
        <f>VLOOKUP(B145,Sheet3!A:B,2,0)</f>
        <v>#N/A</v>
      </c>
      <c r="K145" s="2" t="e">
        <f t="shared" si="4"/>
        <v>#N/A</v>
      </c>
      <c r="L145" s="2" t="e">
        <f>VLOOKUP(B145,Sheet5!A:G,7,0)</f>
        <v>#N/A</v>
      </c>
      <c r="M145" s="2" t="e">
        <f t="shared" si="5"/>
        <v>#N/A</v>
      </c>
    </row>
    <row r="146" spans="1:13" s="39" customFormat="1" ht="15.75" customHeight="1">
      <c r="A146" s="12">
        <v>14</v>
      </c>
      <c r="B146" s="13" t="s">
        <v>2439</v>
      </c>
      <c r="C146" s="14" t="s">
        <v>212</v>
      </c>
      <c r="D146" s="12">
        <v>192</v>
      </c>
      <c r="E146" s="15" t="str">
        <f>VLOOKUP(H146,Cathi!$A$1:$B$23,2,0)</f>
        <v>14h00,20/09/19</v>
      </c>
      <c r="F146" s="12" t="s">
        <v>2234</v>
      </c>
      <c r="G146" s="50">
        <v>184</v>
      </c>
      <c r="H146" s="37">
        <v>11</v>
      </c>
      <c r="I146" s="2">
        <f>VLOOKUP(H146,Cathi!$A$1:$F$18,6,0)</f>
        <v>0</v>
      </c>
      <c r="J146" s="2" t="e">
        <f>VLOOKUP(B146,Sheet3!A:B,2,0)</f>
        <v>#N/A</v>
      </c>
      <c r="K146" s="2" t="e">
        <f t="shared" si="4"/>
        <v>#N/A</v>
      </c>
      <c r="L146" s="2" t="e">
        <f>VLOOKUP(B146,Sheet5!A:G,7,0)</f>
        <v>#N/A</v>
      </c>
      <c r="M146" s="2" t="e">
        <f t="shared" si="5"/>
        <v>#N/A</v>
      </c>
    </row>
    <row r="147" spans="1:13" s="39" customFormat="1" ht="15.75" customHeight="1">
      <c r="A147" s="54">
        <v>15</v>
      </c>
      <c r="B147" s="13" t="s">
        <v>2440</v>
      </c>
      <c r="C147" s="14" t="s">
        <v>481</v>
      </c>
      <c r="D147" s="12">
        <v>92</v>
      </c>
      <c r="E147" s="15" t="str">
        <f>VLOOKUP(H147,Cathi!$A$1:$B$23,2,0)</f>
        <v>09h30,19/09/19</v>
      </c>
      <c r="F147" s="12" t="s">
        <v>2264</v>
      </c>
      <c r="G147" s="51">
        <v>184</v>
      </c>
      <c r="H147" s="38">
        <v>16</v>
      </c>
      <c r="I147" s="2">
        <f>VLOOKUP(H147,Cathi!$A$1:$F$18,6,0)</f>
        <v>0</v>
      </c>
      <c r="J147" s="2" t="e">
        <f>VLOOKUP(B147,Sheet3!A:B,2,0)</f>
        <v>#N/A</v>
      </c>
      <c r="K147" s="2" t="e">
        <f t="shared" si="4"/>
        <v>#N/A</v>
      </c>
      <c r="L147" s="2" t="e">
        <f>VLOOKUP(B147,Sheet5!A:G,7,0)</f>
        <v>#N/A</v>
      </c>
      <c r="M147" s="2" t="e">
        <f t="shared" si="5"/>
        <v>#N/A</v>
      </c>
    </row>
    <row r="148" spans="1:13" s="39" customFormat="1" ht="15.75" customHeight="1">
      <c r="A148" s="12">
        <v>17</v>
      </c>
      <c r="B148" s="13" t="s">
        <v>2441</v>
      </c>
      <c r="C148" s="14" t="s">
        <v>1441</v>
      </c>
      <c r="D148" s="12">
        <v>188</v>
      </c>
      <c r="E148" s="15" t="str">
        <f>VLOOKUP(H148,Cathi!$A$1:$B$23,2,0)</f>
        <v>09h30,21/09/19</v>
      </c>
      <c r="F148" s="12" t="s">
        <v>2225</v>
      </c>
      <c r="G148" s="51">
        <v>185</v>
      </c>
      <c r="H148" s="38">
        <v>12</v>
      </c>
      <c r="I148" s="2">
        <f>VLOOKUP(H148,Cathi!$A$1:$F$18,6,0)</f>
        <v>0</v>
      </c>
      <c r="J148" s="2" t="e">
        <f>VLOOKUP(B148,Sheet3!A:B,2,0)</f>
        <v>#N/A</v>
      </c>
      <c r="K148" s="2" t="e">
        <f t="shared" si="4"/>
        <v>#N/A</v>
      </c>
      <c r="L148" s="2" t="e">
        <f>VLOOKUP(B148,Sheet5!A:G,7,0)</f>
        <v>#N/A</v>
      </c>
      <c r="M148" s="2" t="e">
        <f t="shared" si="5"/>
        <v>#N/A</v>
      </c>
    </row>
    <row r="149" spans="1:13" s="39" customFormat="1" ht="15.75" customHeight="1">
      <c r="A149" s="54">
        <v>16</v>
      </c>
      <c r="B149" s="13" t="s">
        <v>2442</v>
      </c>
      <c r="C149" s="14" t="s">
        <v>1332</v>
      </c>
      <c r="D149" s="12">
        <v>66</v>
      </c>
      <c r="E149" s="15" t="str">
        <f>VLOOKUP(H149,Cathi!$A$1:$B$23,2,0)</f>
        <v>14h00,17/09/19</v>
      </c>
      <c r="F149" s="12" t="s">
        <v>2233</v>
      </c>
      <c r="G149" s="51">
        <v>185</v>
      </c>
      <c r="H149" s="38">
        <v>8</v>
      </c>
      <c r="I149" s="2">
        <f>VLOOKUP(H149,Cathi!$A$1:$F$18,6,0)</f>
        <v>0</v>
      </c>
      <c r="J149" s="2" t="e">
        <f>VLOOKUP(B149,Sheet3!A:B,2,0)</f>
        <v>#N/A</v>
      </c>
      <c r="K149" s="2" t="e">
        <f t="shared" si="4"/>
        <v>#N/A</v>
      </c>
      <c r="L149" s="2" t="e">
        <f>VLOOKUP(B149,Sheet5!A:G,7,0)</f>
        <v>#N/A</v>
      </c>
      <c r="M149" s="2" t="e">
        <f t="shared" si="5"/>
        <v>#N/A</v>
      </c>
    </row>
    <row r="150" spans="1:13" s="39" customFormat="1" ht="15.75" customHeight="1">
      <c r="A150" s="12">
        <v>2</v>
      </c>
      <c r="B150" s="13" t="s">
        <v>2443</v>
      </c>
      <c r="C150" s="14" t="s">
        <v>1445</v>
      </c>
      <c r="D150" s="12">
        <v>204</v>
      </c>
      <c r="E150" s="15" t="str">
        <f>VLOOKUP(H150,Cathi!$A$1:$B$23,2,0)</f>
        <v>14h00,18/09/19</v>
      </c>
      <c r="F150" s="12" t="s">
        <v>2225</v>
      </c>
      <c r="G150" s="50">
        <v>191</v>
      </c>
      <c r="H150" s="37">
        <v>9</v>
      </c>
      <c r="I150" s="2">
        <f>VLOOKUP(H150,Cathi!$A$1:$F$18,6,0)</f>
        <v>0</v>
      </c>
      <c r="J150" s="2" t="e">
        <f>VLOOKUP(B150,Sheet3!A:B,2,0)</f>
        <v>#N/A</v>
      </c>
      <c r="K150" s="2" t="e">
        <f t="shared" si="4"/>
        <v>#N/A</v>
      </c>
      <c r="L150" s="2" t="e">
        <f>VLOOKUP(B150,Sheet5!A:G,7,0)</f>
        <v>#N/A</v>
      </c>
      <c r="M150" s="2" t="e">
        <f t="shared" si="5"/>
        <v>#N/A</v>
      </c>
    </row>
    <row r="151" spans="1:13" s="39" customFormat="1" ht="15.75" customHeight="1">
      <c r="A151" s="54">
        <v>1</v>
      </c>
      <c r="B151" s="59" t="s">
        <v>2444</v>
      </c>
      <c r="C151" s="60" t="s">
        <v>526</v>
      </c>
      <c r="D151" s="58">
        <v>236</v>
      </c>
      <c r="E151" s="61" t="str">
        <f>VLOOKUP(H151,Cathi!$A$1:$B$23,2,0)</f>
        <v>14h00,17/09/19</v>
      </c>
      <c r="F151" s="58" t="s">
        <v>2234</v>
      </c>
      <c r="G151" s="51">
        <v>191</v>
      </c>
      <c r="H151" s="38">
        <v>8</v>
      </c>
      <c r="I151" s="2">
        <f>VLOOKUP(H151,Cathi!$A$1:$F$18,6,0)</f>
        <v>0</v>
      </c>
      <c r="J151" s="2" t="e">
        <f>VLOOKUP(B151,Sheet3!A:B,2,0)</f>
        <v>#N/A</v>
      </c>
      <c r="K151" s="2" t="e">
        <f t="shared" si="4"/>
        <v>#N/A</v>
      </c>
      <c r="L151" s="2" t="e">
        <f>VLOOKUP(B151,Sheet5!A:G,7,0)</f>
        <v>#N/A</v>
      </c>
      <c r="M151" s="2" t="e">
        <f t="shared" si="5"/>
        <v>#N/A</v>
      </c>
    </row>
    <row r="152" spans="1:13" s="39" customFormat="1" ht="15.75" customHeight="1">
      <c r="A152" s="11">
        <v>5</v>
      </c>
      <c r="B152" s="47" t="s">
        <v>2445</v>
      </c>
      <c r="C152" s="79" t="s">
        <v>576</v>
      </c>
      <c r="D152" s="84">
        <v>143</v>
      </c>
      <c r="E152" s="87" t="str">
        <f>VLOOKUP(H152,Cathi!$A$1:$B$23,2,0)</f>
        <v>09h30,17/09/19</v>
      </c>
      <c r="F152" s="90" t="s">
        <v>2225</v>
      </c>
      <c r="G152" s="51">
        <v>192</v>
      </c>
      <c r="H152" s="38">
        <v>14</v>
      </c>
      <c r="I152" s="2">
        <f>VLOOKUP(H152,Cathi!$A$1:$F$18,6,0)</f>
        <v>0</v>
      </c>
      <c r="J152" s="2" t="e">
        <f>VLOOKUP(B152,Sheet3!A:B,2,0)</f>
        <v>#N/A</v>
      </c>
      <c r="K152" s="2" t="e">
        <f t="shared" si="4"/>
        <v>#N/A</v>
      </c>
      <c r="L152" s="2" t="e">
        <f>VLOOKUP(B152,Sheet5!A:G,7,0)</f>
        <v>#N/A</v>
      </c>
      <c r="M152" s="2" t="e">
        <f t="shared" si="5"/>
        <v>#N/A</v>
      </c>
    </row>
    <row r="153" spans="1:13" s="39" customFormat="1" ht="15.75" customHeight="1">
      <c r="A153" s="54">
        <v>7</v>
      </c>
      <c r="B153" s="55" t="s">
        <v>2446</v>
      </c>
      <c r="C153" s="56" t="s">
        <v>856</v>
      </c>
      <c r="D153" s="54">
        <v>130</v>
      </c>
      <c r="E153" s="57" t="str">
        <f>VLOOKUP(H153,Cathi!$A$1:$B$23,2,0)</f>
        <v>07h30,21/09/19</v>
      </c>
      <c r="F153" s="54" t="s">
        <v>2236</v>
      </c>
      <c r="G153" s="51">
        <v>193</v>
      </c>
      <c r="H153" s="38">
        <v>6</v>
      </c>
      <c r="I153" s="2">
        <f>VLOOKUP(H153,Cathi!$A$1:$F$18,6,0)</f>
        <v>0</v>
      </c>
      <c r="J153" s="2" t="e">
        <f>VLOOKUP(B153,Sheet3!A:B,2,0)</f>
        <v>#N/A</v>
      </c>
      <c r="K153" s="2" t="e">
        <f t="shared" si="4"/>
        <v>#N/A</v>
      </c>
      <c r="L153" s="2" t="e">
        <f>VLOOKUP(B153,Sheet5!A:G,7,0)</f>
        <v>#N/A</v>
      </c>
      <c r="M153" s="2" t="e">
        <f t="shared" si="5"/>
        <v>#N/A</v>
      </c>
    </row>
    <row r="154" spans="1:13" s="39" customFormat="1" ht="15.75" customHeight="1">
      <c r="A154" s="12">
        <v>1</v>
      </c>
      <c r="B154" s="13" t="s">
        <v>2447</v>
      </c>
      <c r="C154" s="14" t="s">
        <v>211</v>
      </c>
      <c r="D154" s="12">
        <v>17</v>
      </c>
      <c r="E154" s="15" t="e">
        <f>VLOOKUP(H154,Cathi!$A$1:$B$23,2,0)</f>
        <v>#N/A</v>
      </c>
      <c r="F154" s="12" t="s">
        <v>2229</v>
      </c>
      <c r="G154" s="51">
        <v>222</v>
      </c>
      <c r="H154" s="38">
        <v>18</v>
      </c>
      <c r="I154" s="2" t="e">
        <f>VLOOKUP(H154,Cathi!$A$1:$F$18,6,0)</f>
        <v>#N/A</v>
      </c>
      <c r="J154" s="2" t="e">
        <f>VLOOKUP(B154,Sheet3!A:B,2,0)</f>
        <v>#N/A</v>
      </c>
      <c r="K154" s="2" t="e">
        <f t="shared" si="4"/>
        <v>#N/A</v>
      </c>
      <c r="L154" s="2" t="e">
        <f>VLOOKUP(B154,Sheet5!A:G,7,0)</f>
        <v>#N/A</v>
      </c>
      <c r="M154" s="2" t="e">
        <f t="shared" si="5"/>
        <v>#N/A</v>
      </c>
    </row>
    <row r="155" spans="1:13" s="39" customFormat="1" ht="15.75" customHeight="1">
      <c r="A155" s="54">
        <v>2</v>
      </c>
      <c r="B155" s="13" t="s">
        <v>2448</v>
      </c>
      <c r="C155" s="14" t="s">
        <v>1275</v>
      </c>
      <c r="D155" s="12">
        <v>27</v>
      </c>
      <c r="E155" s="15" t="e">
        <f>VLOOKUP(H155,Cathi!$A$1:$B$23,2,0)</f>
        <v>#N/A</v>
      </c>
      <c r="F155" s="12" t="s">
        <v>2250</v>
      </c>
      <c r="G155" s="50">
        <v>225</v>
      </c>
      <c r="H155" s="37">
        <v>17</v>
      </c>
      <c r="I155" s="2" t="e">
        <f>VLOOKUP(H155,Cathi!$A$1:$F$18,6,0)</f>
        <v>#N/A</v>
      </c>
      <c r="J155" s="2" t="e">
        <f>VLOOKUP(B155,Sheet3!A:B,2,0)</f>
        <v>#N/A</v>
      </c>
      <c r="K155" s="2" t="e">
        <f t="shared" si="4"/>
        <v>#N/A</v>
      </c>
      <c r="L155" s="2" t="e">
        <f>VLOOKUP(B155,Sheet5!A:G,7,0)</f>
        <v>#N/A</v>
      </c>
      <c r="M155" s="2" t="e">
        <f t="shared" si="5"/>
        <v>#N/A</v>
      </c>
    </row>
    <row r="156" spans="1:13" s="39" customFormat="1" ht="15.75" customHeight="1">
      <c r="A156" s="12">
        <v>4</v>
      </c>
      <c r="B156" s="13" t="s">
        <v>2449</v>
      </c>
      <c r="C156" s="14" t="s">
        <v>308</v>
      </c>
      <c r="D156" s="12">
        <v>19</v>
      </c>
      <c r="E156" s="15" t="e">
        <f>VLOOKUP(H156,Cathi!$A$1:$B$23,2,0)</f>
        <v>#N/A</v>
      </c>
      <c r="F156" s="12" t="s">
        <v>2228</v>
      </c>
      <c r="G156" s="51">
        <v>225</v>
      </c>
      <c r="H156" s="38">
        <v>18</v>
      </c>
      <c r="I156" s="2" t="e">
        <f>VLOOKUP(H156,Cathi!$A$1:$F$18,6,0)</f>
        <v>#N/A</v>
      </c>
      <c r="J156" s="2" t="e">
        <f>VLOOKUP(B156,Sheet3!A:B,2,0)</f>
        <v>#N/A</v>
      </c>
      <c r="K156" s="2" t="e">
        <f t="shared" si="4"/>
        <v>#N/A</v>
      </c>
      <c r="L156" s="2" t="e">
        <f>VLOOKUP(B156,Sheet5!A:G,7,0)</f>
        <v>#N/A</v>
      </c>
      <c r="M156" s="2" t="e">
        <f t="shared" si="5"/>
        <v>#N/A</v>
      </c>
    </row>
    <row r="157" spans="1:13" s="39" customFormat="1" ht="15.75" customHeight="1">
      <c r="A157" s="54">
        <v>3</v>
      </c>
      <c r="B157" s="13" t="s">
        <v>2450</v>
      </c>
      <c r="C157" s="14" t="s">
        <v>920</v>
      </c>
      <c r="D157" s="12">
        <v>11</v>
      </c>
      <c r="E157" s="15" t="str">
        <f>VLOOKUP(H157,Cathi!$A$1:$B$23,2,0)</f>
        <v>09h30,19/09/19</v>
      </c>
      <c r="F157" s="12" t="s">
        <v>2252</v>
      </c>
      <c r="G157" s="51">
        <v>225</v>
      </c>
      <c r="H157" s="38">
        <v>16</v>
      </c>
      <c r="I157" s="2">
        <f>VLOOKUP(H157,Cathi!$A$1:$F$18,6,0)</f>
        <v>0</v>
      </c>
      <c r="J157" s="2" t="e">
        <f>VLOOKUP(B157,Sheet3!A:B,2,0)</f>
        <v>#N/A</v>
      </c>
      <c r="K157" s="2" t="e">
        <f t="shared" si="4"/>
        <v>#N/A</v>
      </c>
      <c r="L157" s="2" t="e">
        <f>VLOOKUP(B157,Sheet5!A:G,7,0)</f>
        <v>#N/A</v>
      </c>
      <c r="M157" s="2" t="e">
        <f t="shared" si="5"/>
        <v>#N/A</v>
      </c>
    </row>
    <row r="158" spans="1:13" s="39" customFormat="1" ht="15.75" customHeight="1">
      <c r="A158" s="12">
        <v>7</v>
      </c>
      <c r="B158" s="13" t="s">
        <v>2451</v>
      </c>
      <c r="C158" s="14" t="s">
        <v>139</v>
      </c>
      <c r="D158" s="12">
        <v>11</v>
      </c>
      <c r="E158" s="15" t="str">
        <f>VLOOKUP(H158,Cathi!$A$1:$B$23,2,0)</f>
        <v>09h30,19/09/19</v>
      </c>
      <c r="F158" s="12" t="s">
        <v>2251</v>
      </c>
      <c r="G158" s="51">
        <v>226</v>
      </c>
      <c r="H158" s="38">
        <v>16</v>
      </c>
      <c r="I158" s="2">
        <f>VLOOKUP(H158,Cathi!$A$1:$F$18,6,0)</f>
        <v>0</v>
      </c>
      <c r="J158" s="2" t="e">
        <f>VLOOKUP(B158,Sheet3!A:B,2,0)</f>
        <v>#N/A</v>
      </c>
      <c r="K158" s="2" t="e">
        <f t="shared" si="4"/>
        <v>#N/A</v>
      </c>
      <c r="L158" s="2" t="e">
        <f>VLOOKUP(B158,Sheet5!A:G,7,0)</f>
        <v>#N/A</v>
      </c>
      <c r="M158" s="2" t="e">
        <f t="shared" si="5"/>
        <v>#N/A</v>
      </c>
    </row>
    <row r="159" spans="1:13" s="39" customFormat="1" ht="15.75" customHeight="1">
      <c r="A159" s="54">
        <v>5</v>
      </c>
      <c r="B159" s="13" t="s">
        <v>2452</v>
      </c>
      <c r="C159" s="14" t="s">
        <v>1342</v>
      </c>
      <c r="D159" s="12">
        <v>14</v>
      </c>
      <c r="E159" s="15" t="str">
        <f>VLOOKUP(H159,Cathi!$A$1:$B$23,2,0)</f>
        <v>09h30,17/09/19</v>
      </c>
      <c r="F159" s="12" t="s">
        <v>2273</v>
      </c>
      <c r="G159" s="51">
        <v>226</v>
      </c>
      <c r="H159" s="38">
        <v>14</v>
      </c>
      <c r="I159" s="2">
        <f>VLOOKUP(H159,Cathi!$A$1:$F$18,6,0)</f>
        <v>0</v>
      </c>
      <c r="J159" s="2" t="e">
        <f>VLOOKUP(B159,Sheet3!A:B,2,0)</f>
        <v>#N/A</v>
      </c>
      <c r="K159" s="2" t="e">
        <f t="shared" si="4"/>
        <v>#N/A</v>
      </c>
      <c r="L159" s="2" t="e">
        <f>VLOOKUP(B159,Sheet5!A:G,7,0)</f>
        <v>#N/A</v>
      </c>
      <c r="M159" s="2" t="e">
        <f t="shared" si="5"/>
        <v>#N/A</v>
      </c>
    </row>
    <row r="160" spans="1:13" s="39" customFormat="1" ht="15.75" customHeight="1">
      <c r="A160" s="12">
        <v>6</v>
      </c>
      <c r="B160" s="13" t="s">
        <v>2453</v>
      </c>
      <c r="C160" s="14" t="s">
        <v>160</v>
      </c>
      <c r="D160" s="12">
        <v>11</v>
      </c>
      <c r="E160" s="15" t="e">
        <f>VLOOKUP(H160,Cathi!$A$1:$B$23,2,0)</f>
        <v>#N/A</v>
      </c>
      <c r="F160" s="12" t="s">
        <v>2251</v>
      </c>
      <c r="G160" s="50">
        <v>226</v>
      </c>
      <c r="H160" s="37">
        <v>17</v>
      </c>
      <c r="I160" s="2" t="e">
        <f>VLOOKUP(H160,Cathi!$A$1:$F$18,6,0)</f>
        <v>#N/A</v>
      </c>
      <c r="J160" s="2" t="e">
        <f>VLOOKUP(B160,Sheet3!A:B,2,0)</f>
        <v>#N/A</v>
      </c>
      <c r="K160" s="2" t="e">
        <f t="shared" si="4"/>
        <v>#N/A</v>
      </c>
      <c r="L160" s="2" t="e">
        <f>VLOOKUP(B160,Sheet5!A:G,7,0)</f>
        <v>#N/A</v>
      </c>
      <c r="M160" s="2" t="e">
        <f t="shared" si="5"/>
        <v>#N/A</v>
      </c>
    </row>
    <row r="161" spans="1:13" s="39" customFormat="1" ht="15.75" customHeight="1">
      <c r="A161" s="54">
        <v>8</v>
      </c>
      <c r="B161" s="13" t="s">
        <v>2454</v>
      </c>
      <c r="C161" s="14" t="s">
        <v>1692</v>
      </c>
      <c r="D161" s="12">
        <v>14</v>
      </c>
      <c r="E161" s="15" t="e">
        <f>VLOOKUP(H161,Cathi!$A$1:$B$23,2,0)</f>
        <v>#N/A</v>
      </c>
      <c r="F161" s="12" t="s">
        <v>2271</v>
      </c>
      <c r="G161" s="51">
        <v>226</v>
      </c>
      <c r="H161" s="38">
        <v>18</v>
      </c>
      <c r="I161" s="2" t="e">
        <f>VLOOKUP(H161,Cathi!$A$1:$F$18,6,0)</f>
        <v>#N/A</v>
      </c>
      <c r="J161" s="2" t="e">
        <f>VLOOKUP(B161,Sheet3!A:B,2,0)</f>
        <v>#N/A</v>
      </c>
      <c r="K161" s="2" t="e">
        <f t="shared" si="4"/>
        <v>#N/A</v>
      </c>
      <c r="L161" s="2" t="e">
        <f>VLOOKUP(B161,Sheet5!A:G,7,0)</f>
        <v>#N/A</v>
      </c>
      <c r="M161" s="2" t="e">
        <f t="shared" si="5"/>
        <v>#N/A</v>
      </c>
    </row>
    <row r="162" spans="1:13" s="39" customFormat="1" ht="15.75" customHeight="1">
      <c r="A162" s="12">
        <v>9</v>
      </c>
      <c r="B162" s="13" t="s">
        <v>2455</v>
      </c>
      <c r="C162" s="14" t="s">
        <v>122</v>
      </c>
      <c r="D162" s="12">
        <v>8</v>
      </c>
      <c r="E162" s="15" t="e">
        <f>VLOOKUP(H162,Cathi!$A$1:$B$23,2,0)</f>
        <v>#N/A</v>
      </c>
      <c r="F162" s="12" t="s">
        <v>2270</v>
      </c>
      <c r="G162" s="51">
        <v>227</v>
      </c>
      <c r="H162" s="38">
        <v>18</v>
      </c>
      <c r="I162" s="2" t="e">
        <f>VLOOKUP(H162,Cathi!$A$1:$F$18,6,0)</f>
        <v>#N/A</v>
      </c>
      <c r="J162" s="2" t="e">
        <f>VLOOKUP(B162,Sheet3!A:B,2,0)</f>
        <v>#N/A</v>
      </c>
      <c r="K162" s="2" t="e">
        <f t="shared" si="4"/>
        <v>#N/A</v>
      </c>
      <c r="L162" s="2" t="e">
        <f>VLOOKUP(B162,Sheet5!A:G,7,0)</f>
        <v>#N/A</v>
      </c>
      <c r="M162" s="2" t="e">
        <f t="shared" si="5"/>
        <v>#N/A</v>
      </c>
    </row>
    <row r="163" spans="1:13" s="39" customFormat="1" ht="15.75" customHeight="1">
      <c r="A163" s="54">
        <v>5</v>
      </c>
      <c r="B163" s="13" t="s">
        <v>2456</v>
      </c>
      <c r="C163" s="14" t="s">
        <v>1110</v>
      </c>
      <c r="D163" s="12">
        <v>10</v>
      </c>
      <c r="E163" s="15" t="e">
        <f>VLOOKUP(H163,Cathi!$A$1:$B$23,2,0)</f>
        <v>#N/A</v>
      </c>
      <c r="F163" s="12" t="s">
        <v>2273</v>
      </c>
      <c r="G163" s="51">
        <v>231</v>
      </c>
      <c r="H163" s="38">
        <v>18</v>
      </c>
      <c r="I163" s="2" t="e">
        <f>VLOOKUP(H163,Cathi!$A$1:$F$18,6,0)</f>
        <v>#N/A</v>
      </c>
      <c r="J163" s="2" t="e">
        <f>VLOOKUP(B163,Sheet3!A:B,2,0)</f>
        <v>#N/A</v>
      </c>
      <c r="K163" s="2" t="e">
        <f t="shared" si="4"/>
        <v>#N/A</v>
      </c>
      <c r="L163" s="2" t="e">
        <f>VLOOKUP(B163,Sheet5!A:G,7,0)</f>
        <v>#N/A</v>
      </c>
      <c r="M163" s="2" t="e">
        <f t="shared" si="5"/>
        <v>#N/A</v>
      </c>
    </row>
    <row r="164" spans="1:13" s="39" customFormat="1" ht="15.75" customHeight="1">
      <c r="A164" s="12">
        <v>2</v>
      </c>
      <c r="B164" s="13" t="s">
        <v>2457</v>
      </c>
      <c r="C164" s="14" t="s">
        <v>1517</v>
      </c>
      <c r="D164" s="12">
        <v>36</v>
      </c>
      <c r="E164" s="15" t="str">
        <f>VLOOKUP(H164,Cathi!$A$1:$B$23,2,0)</f>
        <v>07h30,18/09/19</v>
      </c>
      <c r="F164" s="12" t="s">
        <v>2219</v>
      </c>
      <c r="G164" s="50">
        <v>231</v>
      </c>
      <c r="H164" s="37">
        <v>3</v>
      </c>
      <c r="I164" s="2">
        <f>VLOOKUP(H164,Cathi!$A$1:$F$18,6,0)</f>
        <v>0</v>
      </c>
      <c r="J164" s="2" t="e">
        <f>VLOOKUP(B164,Sheet3!A:B,2,0)</f>
        <v>#N/A</v>
      </c>
      <c r="K164" s="2" t="e">
        <f t="shared" si="4"/>
        <v>#N/A</v>
      </c>
      <c r="L164" s="2" t="e">
        <f>VLOOKUP(B164,Sheet5!A:G,7,0)</f>
        <v>#N/A</v>
      </c>
      <c r="M164" s="2" t="e">
        <f t="shared" si="5"/>
        <v>#N/A</v>
      </c>
    </row>
    <row r="165" spans="1:13" s="39" customFormat="1" ht="15.75" customHeight="1">
      <c r="A165" s="54">
        <v>1</v>
      </c>
      <c r="B165" s="13" t="s">
        <v>2458</v>
      </c>
      <c r="C165" s="14" t="s">
        <v>1350</v>
      </c>
      <c r="D165" s="12">
        <v>12</v>
      </c>
      <c r="E165" s="15" t="str">
        <f>VLOOKUP(H165,Cathi!$A$1:$B$23,2,0)</f>
        <v>09h30,17/09/19</v>
      </c>
      <c r="F165" s="12" t="s">
        <v>2275</v>
      </c>
      <c r="G165" s="51">
        <v>231</v>
      </c>
      <c r="H165" s="38">
        <v>14</v>
      </c>
      <c r="I165" s="2">
        <f>VLOOKUP(H165,Cathi!$A$1:$F$18,6,0)</f>
        <v>0</v>
      </c>
      <c r="J165" s="2" t="e">
        <f>VLOOKUP(B165,Sheet3!A:B,2,0)</f>
        <v>#N/A</v>
      </c>
      <c r="K165" s="2" t="e">
        <f t="shared" si="4"/>
        <v>#N/A</v>
      </c>
      <c r="L165" s="2" t="e">
        <f>VLOOKUP(B165,Sheet5!A:G,7,0)</f>
        <v>#N/A</v>
      </c>
      <c r="M165" s="2" t="e">
        <f t="shared" si="5"/>
        <v>#N/A</v>
      </c>
    </row>
    <row r="166" spans="1:13" s="39" customFormat="1" ht="15.75" customHeight="1">
      <c r="A166" s="12">
        <v>6</v>
      </c>
      <c r="B166" s="13" t="s">
        <v>2459</v>
      </c>
      <c r="C166" s="14" t="s">
        <v>915</v>
      </c>
      <c r="D166" s="12">
        <v>2</v>
      </c>
      <c r="E166" s="15" t="e">
        <f>VLOOKUP(H166,Cathi!$A$1:$B$23,2,0)</f>
        <v>#N/A</v>
      </c>
      <c r="F166" s="12" t="s">
        <v>2272</v>
      </c>
      <c r="G166" s="51">
        <v>231</v>
      </c>
      <c r="H166" s="38">
        <v>18</v>
      </c>
      <c r="I166" s="2" t="e">
        <f>VLOOKUP(H166,Cathi!$A$1:$F$18,6,0)</f>
        <v>#N/A</v>
      </c>
      <c r="J166" s="2" t="e">
        <f>VLOOKUP(B166,Sheet3!A:B,2,0)</f>
        <v>#N/A</v>
      </c>
      <c r="K166" s="2" t="e">
        <f t="shared" si="4"/>
        <v>#N/A</v>
      </c>
      <c r="L166" s="2" t="e">
        <f>VLOOKUP(B166,Sheet5!A:G,7,0)</f>
        <v>#N/A</v>
      </c>
      <c r="M166" s="2" t="e">
        <f t="shared" si="5"/>
        <v>#N/A</v>
      </c>
    </row>
    <row r="167" spans="1:13" s="39" customFormat="1" ht="15.75" customHeight="1">
      <c r="A167" s="54">
        <v>3</v>
      </c>
      <c r="B167" s="13" t="s">
        <v>2460</v>
      </c>
      <c r="C167" s="14" t="s">
        <v>1239</v>
      </c>
      <c r="D167" s="12">
        <v>9</v>
      </c>
      <c r="E167" s="15" t="e">
        <f>VLOOKUP(H167,Cathi!$A$1:$B$23,2,0)</f>
        <v>#N/A</v>
      </c>
      <c r="F167" s="12" t="s">
        <v>2252</v>
      </c>
      <c r="G167" s="50">
        <v>231</v>
      </c>
      <c r="H167" s="37">
        <v>17</v>
      </c>
      <c r="I167" s="2" t="e">
        <f>VLOOKUP(H167,Cathi!$A$1:$F$18,6,0)</f>
        <v>#N/A</v>
      </c>
      <c r="J167" s="2" t="e">
        <f>VLOOKUP(B167,Sheet3!A:B,2,0)</f>
        <v>#N/A</v>
      </c>
      <c r="K167" s="2" t="e">
        <f t="shared" si="4"/>
        <v>#N/A</v>
      </c>
      <c r="L167" s="2" t="e">
        <f>VLOOKUP(B167,Sheet5!A:G,7,0)</f>
        <v>#N/A</v>
      </c>
      <c r="M167" s="2" t="e">
        <f t="shared" si="5"/>
        <v>#N/A</v>
      </c>
    </row>
    <row r="168" spans="1:13" s="39" customFormat="1" ht="15.75" customHeight="1">
      <c r="A168" s="12">
        <v>4</v>
      </c>
      <c r="B168" s="13" t="s">
        <v>2461</v>
      </c>
      <c r="C168" s="14" t="s">
        <v>2079</v>
      </c>
      <c r="D168" s="12">
        <v>1</v>
      </c>
      <c r="E168" s="15" t="e">
        <f>VLOOKUP(H168,Cathi!$A$1:$B$23,2,0)</f>
        <v>#N/A</v>
      </c>
      <c r="F168" s="12" t="s">
        <v>2252</v>
      </c>
      <c r="G168" s="50">
        <v>231</v>
      </c>
      <c r="H168" s="37">
        <v>17</v>
      </c>
      <c r="I168" s="2" t="e">
        <f>VLOOKUP(H168,Cathi!$A$1:$F$18,6,0)</f>
        <v>#N/A</v>
      </c>
      <c r="J168" s="2" t="e">
        <f>VLOOKUP(B168,Sheet3!A:B,2,0)</f>
        <v>#N/A</v>
      </c>
      <c r="K168" s="2" t="e">
        <f t="shared" si="4"/>
        <v>#N/A</v>
      </c>
      <c r="L168" s="2" t="e">
        <f>VLOOKUP(B168,Sheet5!A:G,7,0)</f>
        <v>#N/A</v>
      </c>
      <c r="M168" s="2" t="e">
        <f t="shared" si="5"/>
        <v>#N/A</v>
      </c>
    </row>
    <row r="169" spans="1:13" s="39" customFormat="1" ht="15.75" customHeight="1">
      <c r="A169" s="54">
        <v>7</v>
      </c>
      <c r="B169" s="59" t="s">
        <v>2462</v>
      </c>
      <c r="C169" s="60" t="s">
        <v>2085</v>
      </c>
      <c r="D169" s="58">
        <v>20</v>
      </c>
      <c r="E169" s="61" t="str">
        <f>VLOOKUP(H169,Cathi!$A$1:$B$23,2,0)</f>
        <v>09h30,19/09/19</v>
      </c>
      <c r="F169" s="58" t="s">
        <v>2265</v>
      </c>
      <c r="G169" s="51">
        <v>232</v>
      </c>
      <c r="H169" s="38">
        <v>16</v>
      </c>
      <c r="I169" s="2">
        <f>VLOOKUP(H169,Cathi!$A$1:$F$18,6,0)</f>
        <v>0</v>
      </c>
      <c r="J169" s="2" t="e">
        <f>VLOOKUP(B169,Sheet3!A:B,2,0)</f>
        <v>#N/A</v>
      </c>
      <c r="K169" s="2" t="e">
        <f t="shared" si="4"/>
        <v>#N/A</v>
      </c>
      <c r="L169" s="2" t="e">
        <f>VLOOKUP(B169,Sheet5!A:G,7,0)</f>
        <v>#N/A</v>
      </c>
      <c r="M169" s="2" t="e">
        <f t="shared" si="5"/>
        <v>#N/A</v>
      </c>
    </row>
    <row r="170" spans="1:13" s="39" customFormat="1" ht="15.75" customHeight="1">
      <c r="A170" s="11">
        <v>8</v>
      </c>
      <c r="B170" s="47" t="s">
        <v>2463</v>
      </c>
      <c r="C170" s="79" t="s">
        <v>144</v>
      </c>
      <c r="D170" s="84">
        <v>6</v>
      </c>
      <c r="E170" s="87" t="e">
        <f>VLOOKUP(H170,Cathi!$A$1:$B$23,2,0)</f>
        <v>#N/A</v>
      </c>
      <c r="F170" s="90" t="s">
        <v>2274</v>
      </c>
      <c r="G170" s="51">
        <v>232</v>
      </c>
      <c r="H170" s="38">
        <v>18</v>
      </c>
      <c r="I170" s="2" t="e">
        <f>VLOOKUP(H170,Cathi!$A$1:$F$18,6,0)</f>
        <v>#N/A</v>
      </c>
      <c r="J170" s="2" t="e">
        <f>VLOOKUP(B170,Sheet3!A:B,2,0)</f>
        <v>#N/A</v>
      </c>
      <c r="K170" s="2" t="e">
        <f t="shared" si="4"/>
        <v>#N/A</v>
      </c>
      <c r="L170" s="2" t="e">
        <f>VLOOKUP(B170,Sheet5!A:G,7,0)</f>
        <v>#N/A</v>
      </c>
      <c r="M170" s="2" t="e">
        <f t="shared" si="5"/>
        <v>#N/A</v>
      </c>
    </row>
    <row r="171" spans="1:13" s="39" customFormat="1" ht="15.75" customHeight="1">
      <c r="A171" s="54">
        <v>9</v>
      </c>
      <c r="B171" s="55" t="s">
        <v>2464</v>
      </c>
      <c r="C171" s="56" t="s">
        <v>1260</v>
      </c>
      <c r="D171" s="54">
        <v>10</v>
      </c>
      <c r="E171" s="57" t="e">
        <f>VLOOKUP(H171,Cathi!$A$1:$B$23,2,0)</f>
        <v>#N/A</v>
      </c>
      <c r="F171" s="54" t="s">
        <v>2275</v>
      </c>
      <c r="G171" s="51">
        <v>233</v>
      </c>
      <c r="H171" s="38">
        <v>18</v>
      </c>
      <c r="I171" s="2" t="e">
        <f>VLOOKUP(H171,Cathi!$A$1:$F$18,6,0)</f>
        <v>#N/A</v>
      </c>
      <c r="J171" s="2" t="e">
        <f>VLOOKUP(B171,Sheet3!A:B,2,0)</f>
        <v>#N/A</v>
      </c>
      <c r="K171" s="2" t="e">
        <f t="shared" si="4"/>
        <v>#N/A</v>
      </c>
      <c r="L171" s="2" t="e">
        <f>VLOOKUP(B171,Sheet5!A:G,7,0)</f>
        <v>#N/A</v>
      </c>
      <c r="M171" s="2" t="e">
        <f t="shared" si="5"/>
        <v>#N/A</v>
      </c>
    </row>
    <row r="172" spans="1:13" s="39" customFormat="1" ht="15.75" customHeight="1">
      <c r="A172" s="12">
        <v>1</v>
      </c>
      <c r="B172" s="13" t="s">
        <v>1195</v>
      </c>
      <c r="C172" s="14" t="s">
        <v>555</v>
      </c>
      <c r="D172" s="12">
        <v>808</v>
      </c>
      <c r="E172" s="15" t="str">
        <f>VLOOKUP(H172,Cathi!$A$1:$B$23,2,0)</f>
        <v>07h30,16/09/19</v>
      </c>
      <c r="F172" s="12" t="s">
        <v>2260</v>
      </c>
      <c r="G172" s="50">
        <v>241</v>
      </c>
      <c r="H172" s="37">
        <v>1</v>
      </c>
      <c r="I172" s="2">
        <f>VLOOKUP(H172,Cathi!$A$1:$F$18,6,0)</f>
        <v>0</v>
      </c>
      <c r="J172" s="2" t="e">
        <f>VLOOKUP(B172,Sheet3!A:B,2,0)</f>
        <v>#N/A</v>
      </c>
      <c r="K172" s="2" t="e">
        <f t="shared" si="4"/>
        <v>#N/A</v>
      </c>
      <c r="L172" s="2" t="e">
        <f>VLOOKUP(B172,Sheet5!A:G,7,0)</f>
        <v>#N/A</v>
      </c>
      <c r="M172" s="2" t="e">
        <f t="shared" si="5"/>
        <v>#N/A</v>
      </c>
    </row>
    <row r="173" spans="1:13" s="39" customFormat="1" ht="15.75" customHeight="1">
      <c r="A173" s="54">
        <v>2</v>
      </c>
      <c r="B173" s="13" t="s">
        <v>1435</v>
      </c>
      <c r="C173" s="14" t="s">
        <v>627</v>
      </c>
      <c r="D173" s="12">
        <v>561</v>
      </c>
      <c r="E173" s="15" t="str">
        <f>VLOOKUP(H173,Cathi!$A$1:$B$23,2,0)</f>
        <v>07h30,17/09/19</v>
      </c>
      <c r="F173" s="12" t="s">
        <v>2260</v>
      </c>
      <c r="G173" s="51">
        <v>242</v>
      </c>
      <c r="H173" s="38">
        <v>2</v>
      </c>
      <c r="I173" s="2">
        <f>VLOOKUP(H173,Cathi!$A$1:$F$18,6,0)</f>
        <v>0</v>
      </c>
      <c r="J173" s="2">
        <f>VLOOKUP(B173,Sheet3!A:B,2,0)</f>
        <v>19</v>
      </c>
      <c r="K173" s="2" t="b">
        <f t="shared" si="4"/>
        <v>0</v>
      </c>
      <c r="L173" s="2">
        <f>VLOOKUP(B173,Sheet5!A:G,7,0)</f>
        <v>17</v>
      </c>
      <c r="M173" s="2" t="b">
        <f t="shared" si="5"/>
        <v>0</v>
      </c>
    </row>
    <row r="174" spans="1:13" s="39" customFormat="1" ht="15.75" customHeight="1">
      <c r="A174" s="12">
        <v>3</v>
      </c>
      <c r="B174" s="13" t="s">
        <v>2465</v>
      </c>
      <c r="C174" s="14" t="s">
        <v>631</v>
      </c>
      <c r="D174" s="12">
        <v>396</v>
      </c>
      <c r="E174" s="15" t="str">
        <f>VLOOKUP(H174,Cathi!$A$1:$B$23,2,0)</f>
        <v>07h30,18/09/19</v>
      </c>
      <c r="F174" s="12" t="s">
        <v>1583</v>
      </c>
      <c r="G174" s="50">
        <v>243</v>
      </c>
      <c r="H174" s="37">
        <v>3</v>
      </c>
      <c r="I174" s="2">
        <f>VLOOKUP(H174,Cathi!$A$1:$F$18,6,0)</f>
        <v>0</v>
      </c>
      <c r="J174" s="2" t="e">
        <f>VLOOKUP(B174,Sheet3!A:B,2,0)</f>
        <v>#N/A</v>
      </c>
      <c r="K174" s="2" t="e">
        <f t="shared" si="4"/>
        <v>#N/A</v>
      </c>
      <c r="L174" s="2" t="e">
        <f>VLOOKUP(B174,Sheet5!A:G,7,0)</f>
        <v>#N/A</v>
      </c>
      <c r="M174" s="2" t="e">
        <f t="shared" si="5"/>
        <v>#N/A</v>
      </c>
    </row>
    <row r="175" spans="1:13" s="39" customFormat="1" ht="15.75" customHeight="1">
      <c r="A175" s="54">
        <v>3</v>
      </c>
      <c r="B175" s="13" t="s">
        <v>2466</v>
      </c>
      <c r="C175" s="14" t="s">
        <v>581</v>
      </c>
      <c r="D175" s="12">
        <v>130</v>
      </c>
      <c r="E175" s="15" t="e">
        <f>VLOOKUP(H175,Cathi!$A$1:$B$23,2,0)</f>
        <v>#N/A</v>
      </c>
      <c r="F175" s="12" t="s">
        <v>2236</v>
      </c>
      <c r="G175" s="50">
        <v>251</v>
      </c>
      <c r="H175" s="37">
        <v>17</v>
      </c>
      <c r="I175" s="2" t="e">
        <f>VLOOKUP(H175,Cathi!$A$1:$F$18,6,0)</f>
        <v>#N/A</v>
      </c>
      <c r="J175" s="2" t="e">
        <f>VLOOKUP(B175,Sheet3!A:B,2,0)</f>
        <v>#N/A</v>
      </c>
      <c r="K175" s="2" t="e">
        <f t="shared" si="4"/>
        <v>#N/A</v>
      </c>
      <c r="L175" s="2" t="e">
        <f>VLOOKUP(B175,Sheet5!A:G,7,0)</f>
        <v>#N/A</v>
      </c>
      <c r="M175" s="2" t="e">
        <f t="shared" si="5"/>
        <v>#N/A</v>
      </c>
    </row>
    <row r="176" spans="1:13" s="62" customFormat="1" ht="15.75" customHeight="1">
      <c r="A176" s="12">
        <v>2</v>
      </c>
      <c r="B176" s="13" t="s">
        <v>1376</v>
      </c>
      <c r="C176" s="14" t="s">
        <v>601</v>
      </c>
      <c r="D176" s="12">
        <v>350</v>
      </c>
      <c r="E176" s="15" t="str">
        <f>VLOOKUP(H176,Cathi!$A$1:$B$23,2,0)</f>
        <v>07h30,20/09/19</v>
      </c>
      <c r="F176" s="12" t="s">
        <v>2241</v>
      </c>
      <c r="G176" s="50">
        <v>251</v>
      </c>
      <c r="H176" s="37">
        <v>5</v>
      </c>
      <c r="I176" s="2">
        <f>VLOOKUP(H176,Cathi!$A$1:$F$18,6,0)</f>
        <v>0</v>
      </c>
      <c r="J176" s="2" t="e">
        <f>VLOOKUP(B176,Sheet3!A:B,2,0)</f>
        <v>#N/A</v>
      </c>
      <c r="K176" s="2" t="e">
        <f t="shared" si="4"/>
        <v>#N/A</v>
      </c>
      <c r="L176" s="2" t="e">
        <f>VLOOKUP(B176,Sheet5!A:G,7,0)</f>
        <v>#N/A</v>
      </c>
      <c r="M176" s="2" t="e">
        <f t="shared" si="5"/>
        <v>#N/A</v>
      </c>
    </row>
    <row r="177" spans="1:13" s="39" customFormat="1" ht="15.75" customHeight="1">
      <c r="A177" s="54">
        <v>1</v>
      </c>
      <c r="B177" s="59" t="s">
        <v>1377</v>
      </c>
      <c r="C177" s="60" t="s">
        <v>600</v>
      </c>
      <c r="D177" s="58">
        <v>330</v>
      </c>
      <c r="E177" s="61" t="str">
        <f>VLOOKUP(H177,Cathi!$A$1:$B$23,2,0)</f>
        <v>09h30,16/09/19</v>
      </c>
      <c r="F177" s="58" t="s">
        <v>2232</v>
      </c>
      <c r="G177" s="50">
        <v>251</v>
      </c>
      <c r="H177" s="37">
        <v>7</v>
      </c>
      <c r="I177" s="2">
        <f>VLOOKUP(H177,Cathi!$A$1:$F$18,6,0)</f>
        <v>0</v>
      </c>
      <c r="J177" s="2" t="e">
        <f>VLOOKUP(B177,Sheet3!A:B,2,0)</f>
        <v>#N/A</v>
      </c>
      <c r="K177" s="2" t="e">
        <f t="shared" si="4"/>
        <v>#N/A</v>
      </c>
      <c r="L177" s="2" t="e">
        <f>VLOOKUP(B177,Sheet5!A:G,7,0)</f>
        <v>#N/A</v>
      </c>
      <c r="M177" s="2" t="e">
        <f t="shared" si="5"/>
        <v>#N/A</v>
      </c>
    </row>
    <row r="178" spans="1:13" ht="15.75" customHeight="1">
      <c r="A178" s="11">
        <v>8</v>
      </c>
      <c r="B178" s="47" t="s">
        <v>1248</v>
      </c>
      <c r="C178" s="79" t="s">
        <v>137</v>
      </c>
      <c r="D178" s="84">
        <v>54</v>
      </c>
      <c r="E178" s="87" t="str">
        <f>VLOOKUP(H178,Cathi!$A$1:$B$23,2,0)</f>
        <v>07h30,18/09/19</v>
      </c>
      <c r="F178" s="90" t="s">
        <v>2239</v>
      </c>
      <c r="G178" s="50">
        <v>254</v>
      </c>
      <c r="H178" s="37">
        <v>3</v>
      </c>
      <c r="I178" s="2">
        <f>VLOOKUP(H178,Cathi!$A$1:$F$18,6,0)</f>
        <v>0</v>
      </c>
      <c r="J178" s="2">
        <f>VLOOKUP(B178,Sheet3!A:B,2,0)</f>
        <v>17</v>
      </c>
      <c r="K178" s="2" t="b">
        <f t="shared" si="4"/>
        <v>0</v>
      </c>
      <c r="L178" s="2">
        <f>VLOOKUP(B178,Sheet5!A:G,7,0)</f>
        <v>17</v>
      </c>
      <c r="M178" s="2" t="b">
        <f t="shared" si="5"/>
        <v>0</v>
      </c>
    </row>
    <row r="179" spans="1:13" ht="15.75" customHeight="1">
      <c r="A179" s="54">
        <v>14</v>
      </c>
      <c r="B179" s="55" t="s">
        <v>2467</v>
      </c>
      <c r="C179" s="56" t="s">
        <v>635</v>
      </c>
      <c r="D179" s="54">
        <v>32</v>
      </c>
      <c r="E179" s="57" t="e">
        <f>VLOOKUP(H179,Cathi!$A$1:$B$23,2,0)</f>
        <v>#N/A</v>
      </c>
      <c r="F179" s="54" t="s">
        <v>2276</v>
      </c>
      <c r="G179" s="51">
        <v>254</v>
      </c>
      <c r="H179" s="38">
        <v>18</v>
      </c>
      <c r="I179" s="2" t="e">
        <f>VLOOKUP(H179,Cathi!$A$1:$F$18,6,0)</f>
        <v>#N/A</v>
      </c>
      <c r="J179" s="2" t="e">
        <f>VLOOKUP(B179,Sheet3!A:B,2,0)</f>
        <v>#N/A</v>
      </c>
      <c r="K179" s="2" t="e">
        <f t="shared" si="4"/>
        <v>#N/A</v>
      </c>
      <c r="L179" s="2" t="e">
        <f>VLOOKUP(B179,Sheet5!A:G,7,0)</f>
        <v>#N/A</v>
      </c>
      <c r="M179" s="2" t="e">
        <f t="shared" si="5"/>
        <v>#N/A</v>
      </c>
    </row>
    <row r="180" spans="1:13" ht="15.75" customHeight="1">
      <c r="A180" s="12">
        <v>10</v>
      </c>
      <c r="B180" s="13" t="s">
        <v>1591</v>
      </c>
      <c r="C180" s="14" t="s">
        <v>330</v>
      </c>
      <c r="D180" s="12">
        <v>158</v>
      </c>
      <c r="E180" s="15" t="str">
        <f>VLOOKUP(H180,Cathi!$A$1:$B$23,2,0)</f>
        <v>07h30,19/09/19</v>
      </c>
      <c r="F180" s="12" t="s">
        <v>2242</v>
      </c>
      <c r="G180" s="51">
        <v>254</v>
      </c>
      <c r="H180" s="38">
        <v>4</v>
      </c>
      <c r="I180" s="2">
        <f>VLOOKUP(H180,Cathi!$A$1:$F$18,6,0)</f>
        <v>0</v>
      </c>
      <c r="J180" s="2" t="e">
        <f>VLOOKUP(B180,Sheet3!A:B,2,0)</f>
        <v>#N/A</v>
      </c>
      <c r="K180" s="2" t="e">
        <f t="shared" si="4"/>
        <v>#N/A</v>
      </c>
      <c r="L180" s="2" t="e">
        <f>VLOOKUP(B180,Sheet5!A:G,7,0)</f>
        <v>#N/A</v>
      </c>
      <c r="M180" s="2" t="e">
        <f t="shared" si="5"/>
        <v>#N/A</v>
      </c>
    </row>
    <row r="181" spans="1:13" ht="15.75" customHeight="1">
      <c r="A181" s="54">
        <v>15</v>
      </c>
      <c r="B181" s="13" t="s">
        <v>2468</v>
      </c>
      <c r="C181" s="14" t="s">
        <v>338</v>
      </c>
      <c r="D181" s="12">
        <v>20</v>
      </c>
      <c r="E181" s="15" t="e">
        <f>VLOOKUP(H181,Cathi!$A$1:$B$23,2,0)</f>
        <v>#N/A</v>
      </c>
      <c r="F181" s="12" t="s">
        <v>2278</v>
      </c>
      <c r="G181" s="51">
        <v>254</v>
      </c>
      <c r="H181" s="38">
        <v>18</v>
      </c>
      <c r="I181" s="2" t="e">
        <f>VLOOKUP(H181,Cathi!$A$1:$F$18,6,0)</f>
        <v>#N/A</v>
      </c>
      <c r="J181" s="2" t="e">
        <f>VLOOKUP(B181,Sheet3!A:B,2,0)</f>
        <v>#N/A</v>
      </c>
      <c r="K181" s="2" t="e">
        <f t="shared" si="4"/>
        <v>#N/A</v>
      </c>
      <c r="L181" s="2" t="e">
        <f>VLOOKUP(B181,Sheet5!A:G,7,0)</f>
        <v>#N/A</v>
      </c>
      <c r="M181" s="2" t="e">
        <f t="shared" si="5"/>
        <v>#N/A</v>
      </c>
    </row>
    <row r="182" spans="1:13" ht="15.75" customHeight="1">
      <c r="A182" s="12">
        <v>12</v>
      </c>
      <c r="B182" s="13" t="s">
        <v>2469</v>
      </c>
      <c r="C182" s="14" t="s">
        <v>334</v>
      </c>
      <c r="D182" s="12">
        <v>23</v>
      </c>
      <c r="E182" s="15" t="str">
        <f>VLOOKUP(H182,Cathi!$A$1:$B$23,2,0)</f>
        <v>09h30,18/09/19</v>
      </c>
      <c r="F182" s="12" t="s">
        <v>2220</v>
      </c>
      <c r="G182" s="50">
        <v>254</v>
      </c>
      <c r="H182" s="37">
        <v>15</v>
      </c>
      <c r="I182" s="2">
        <f>VLOOKUP(H182,Cathi!$A$1:$F$18,6,0)</f>
        <v>0</v>
      </c>
      <c r="J182" s="2" t="e">
        <f>VLOOKUP(B182,Sheet3!A:B,2,0)</f>
        <v>#N/A</v>
      </c>
      <c r="K182" s="2" t="e">
        <f t="shared" si="4"/>
        <v>#N/A</v>
      </c>
      <c r="L182" s="2" t="e">
        <f>VLOOKUP(B182,Sheet5!A:G,7,0)</f>
        <v>#N/A</v>
      </c>
      <c r="M182" s="2" t="e">
        <f t="shared" si="5"/>
        <v>#N/A</v>
      </c>
    </row>
    <row r="183" spans="1:13" ht="15.75" customHeight="1">
      <c r="A183" s="54">
        <v>16</v>
      </c>
      <c r="B183" s="13" t="s">
        <v>2470</v>
      </c>
      <c r="C183" s="14" t="s">
        <v>333</v>
      </c>
      <c r="D183" s="12">
        <v>30</v>
      </c>
      <c r="E183" s="15" t="e">
        <f>VLOOKUP(H183,Cathi!$A$1:$B$23,2,0)</f>
        <v>#N/A</v>
      </c>
      <c r="F183" s="12" t="s">
        <v>2277</v>
      </c>
      <c r="G183" s="51">
        <v>254</v>
      </c>
      <c r="H183" s="38">
        <v>18</v>
      </c>
      <c r="I183" s="2" t="e">
        <f>VLOOKUP(H183,Cathi!$A$1:$F$18,6,0)</f>
        <v>#N/A</v>
      </c>
      <c r="J183" s="2" t="e">
        <f>VLOOKUP(B183,Sheet3!A:B,2,0)</f>
        <v>#N/A</v>
      </c>
      <c r="K183" s="2" t="e">
        <f t="shared" si="4"/>
        <v>#N/A</v>
      </c>
      <c r="L183" s="2" t="e">
        <f>VLOOKUP(B183,Sheet5!A:G,7,0)</f>
        <v>#N/A</v>
      </c>
      <c r="M183" s="2" t="e">
        <f t="shared" si="5"/>
        <v>#N/A</v>
      </c>
    </row>
    <row r="184" spans="1:13" ht="15.75" customHeight="1">
      <c r="A184" s="12">
        <v>9</v>
      </c>
      <c r="B184" s="13" t="s">
        <v>2471</v>
      </c>
      <c r="C184" s="14" t="s">
        <v>341</v>
      </c>
      <c r="D184" s="12">
        <v>79</v>
      </c>
      <c r="E184" s="15" t="str">
        <f>VLOOKUP(H184,Cathi!$A$1:$B$23,2,0)</f>
        <v>07h30,18/09/19</v>
      </c>
      <c r="F184" s="12" t="s">
        <v>2240</v>
      </c>
      <c r="G184" s="50">
        <v>254</v>
      </c>
      <c r="H184" s="37">
        <v>3</v>
      </c>
      <c r="I184" s="2">
        <f>VLOOKUP(H184,Cathi!$A$1:$F$18,6,0)</f>
        <v>0</v>
      </c>
      <c r="J184" s="2" t="e">
        <f>VLOOKUP(B184,Sheet3!A:B,2,0)</f>
        <v>#N/A</v>
      </c>
      <c r="K184" s="2" t="e">
        <f t="shared" si="4"/>
        <v>#N/A</v>
      </c>
      <c r="L184" s="2" t="e">
        <f>VLOOKUP(B184,Sheet5!A:G,7,0)</f>
        <v>#N/A</v>
      </c>
      <c r="M184" s="2" t="e">
        <f t="shared" si="5"/>
        <v>#N/A</v>
      </c>
    </row>
    <row r="185" spans="1:13" ht="15.75" customHeight="1">
      <c r="A185" s="54">
        <v>13</v>
      </c>
      <c r="B185" s="13" t="s">
        <v>2472</v>
      </c>
      <c r="C185" s="14" t="s">
        <v>693</v>
      </c>
      <c r="D185" s="12">
        <v>22</v>
      </c>
      <c r="E185" s="15" t="str">
        <f>VLOOKUP(H185,Cathi!$A$1:$B$23,2,0)</f>
        <v>09h30,19/09/19</v>
      </c>
      <c r="F185" s="12" t="s">
        <v>2266</v>
      </c>
      <c r="G185" s="51">
        <v>254</v>
      </c>
      <c r="H185" s="38">
        <v>16</v>
      </c>
      <c r="I185" s="2">
        <f>VLOOKUP(H185,Cathi!$A$1:$F$18,6,0)</f>
        <v>0</v>
      </c>
      <c r="J185" s="2" t="e">
        <f>VLOOKUP(B185,Sheet3!A:B,2,0)</f>
        <v>#N/A</v>
      </c>
      <c r="K185" s="2" t="e">
        <f t="shared" si="4"/>
        <v>#N/A</v>
      </c>
      <c r="L185" s="2" t="e">
        <f>VLOOKUP(B185,Sheet5!A:G,7,0)</f>
        <v>#N/A</v>
      </c>
      <c r="M185" s="2" t="e">
        <f t="shared" si="5"/>
        <v>#N/A</v>
      </c>
    </row>
    <row r="186" spans="1:13" ht="15.75" customHeight="1">
      <c r="A186" s="12">
        <v>11</v>
      </c>
      <c r="B186" s="13" t="s">
        <v>2473</v>
      </c>
      <c r="C186" s="14" t="s">
        <v>690</v>
      </c>
      <c r="D186" s="12">
        <v>10</v>
      </c>
      <c r="E186" s="15" t="e">
        <f>VLOOKUP(H186,Cathi!$A$1:$B$23,2,0)</f>
        <v>#N/A</v>
      </c>
      <c r="F186" s="12" t="s">
        <v>2291</v>
      </c>
      <c r="G186" s="50">
        <v>254</v>
      </c>
      <c r="H186" s="37">
        <v>17</v>
      </c>
      <c r="I186" s="2" t="e">
        <f>VLOOKUP(H186,Cathi!$A$1:$F$18,6,0)</f>
        <v>#N/A</v>
      </c>
      <c r="J186" s="2" t="e">
        <f>VLOOKUP(B186,Sheet3!A:B,2,0)</f>
        <v>#N/A</v>
      </c>
      <c r="K186" s="2" t="e">
        <f t="shared" si="4"/>
        <v>#N/A</v>
      </c>
      <c r="L186" s="2" t="e">
        <f>VLOOKUP(B186,Sheet5!A:G,7,0)</f>
        <v>#N/A</v>
      </c>
      <c r="M186" s="2" t="e">
        <f t="shared" si="5"/>
        <v>#N/A</v>
      </c>
    </row>
    <row r="187" spans="1:13" ht="15.75" customHeight="1">
      <c r="A187" s="54">
        <v>2</v>
      </c>
      <c r="B187" s="13" t="s">
        <v>2474</v>
      </c>
      <c r="C187" s="14" t="s">
        <v>677</v>
      </c>
      <c r="D187" s="12">
        <v>90</v>
      </c>
      <c r="E187" s="15" t="e">
        <f>VLOOKUP(H187,Cathi!$A$1:$B$23,2,0)</f>
        <v>#N/A</v>
      </c>
      <c r="F187" s="12" t="s">
        <v>2279</v>
      </c>
      <c r="G187" s="51">
        <v>261</v>
      </c>
      <c r="H187" s="38">
        <v>18</v>
      </c>
      <c r="I187" s="2" t="e">
        <f>VLOOKUP(H187,Cathi!$A$1:$F$18,6,0)</f>
        <v>#N/A</v>
      </c>
      <c r="J187" s="2" t="e">
        <f>VLOOKUP(B187,Sheet3!A:B,2,0)</f>
        <v>#N/A</v>
      </c>
      <c r="K187" s="2" t="e">
        <f t="shared" si="4"/>
        <v>#N/A</v>
      </c>
      <c r="L187" s="2" t="e">
        <f>VLOOKUP(B187,Sheet5!A:G,7,0)</f>
        <v>#N/A</v>
      </c>
      <c r="M187" s="2" t="e">
        <f t="shared" si="5"/>
        <v>#N/A</v>
      </c>
    </row>
    <row r="188" spans="1:13" ht="15.75" customHeight="1">
      <c r="A188" s="11">
        <v>1</v>
      </c>
      <c r="B188" s="47" t="s">
        <v>2475</v>
      </c>
      <c r="C188" s="79" t="s">
        <v>1629</v>
      </c>
      <c r="D188" s="84">
        <v>10</v>
      </c>
      <c r="E188" s="87" t="e">
        <f>VLOOKUP(H188,Cathi!$A$1:$B$23,2,0)</f>
        <v>#N/A</v>
      </c>
      <c r="F188" s="90" t="s">
        <v>2238</v>
      </c>
      <c r="G188" s="50">
        <v>261</v>
      </c>
      <c r="H188" s="37">
        <v>17</v>
      </c>
      <c r="I188" s="2" t="e">
        <f>VLOOKUP(H188,Cathi!$A$1:$F$18,6,0)</f>
        <v>#N/A</v>
      </c>
      <c r="J188" s="2" t="e">
        <f>VLOOKUP(B188,Sheet3!A:B,2,0)</f>
        <v>#N/A</v>
      </c>
      <c r="K188" s="2" t="e">
        <f t="shared" si="4"/>
        <v>#N/A</v>
      </c>
      <c r="L188" s="2" t="e">
        <f>VLOOKUP(B188,Sheet5!A:G,7,0)</f>
        <v>#N/A</v>
      </c>
      <c r="M188" s="2" t="e">
        <f t="shared" si="5"/>
        <v>#N/A</v>
      </c>
    </row>
    <row r="189" spans="1:13" ht="15.75" customHeight="1">
      <c r="A189" s="54">
        <v>5</v>
      </c>
      <c r="B189" s="55" t="s">
        <v>2476</v>
      </c>
      <c r="C189" s="56" t="s">
        <v>428</v>
      </c>
      <c r="D189" s="54">
        <v>9</v>
      </c>
      <c r="E189" s="57" t="str">
        <f>VLOOKUP(H189,Cathi!$A$1:$B$23,2,0)</f>
        <v>09h30,19/09/19</v>
      </c>
      <c r="F189" s="54" t="s">
        <v>2220</v>
      </c>
      <c r="G189" s="51">
        <v>262</v>
      </c>
      <c r="H189" s="38">
        <v>16</v>
      </c>
      <c r="I189" s="2">
        <f>VLOOKUP(H189,Cathi!$A$1:$F$18,6,0)</f>
        <v>0</v>
      </c>
      <c r="J189" s="2" t="e">
        <f>VLOOKUP(B189,Sheet3!A:B,2,0)</f>
        <v>#N/A</v>
      </c>
      <c r="K189" s="2" t="e">
        <f t="shared" si="4"/>
        <v>#N/A</v>
      </c>
      <c r="L189" s="2" t="e">
        <f>VLOOKUP(B189,Sheet5!A:G,7,0)</f>
        <v>#N/A</v>
      </c>
      <c r="M189" s="2" t="e">
        <f t="shared" si="5"/>
        <v>#N/A</v>
      </c>
    </row>
    <row r="190" spans="1:13" ht="15.75" customHeight="1">
      <c r="A190" s="12">
        <v>4</v>
      </c>
      <c r="B190" s="13" t="s">
        <v>2477</v>
      </c>
      <c r="C190" s="14" t="s">
        <v>500</v>
      </c>
      <c r="D190" s="12">
        <v>12</v>
      </c>
      <c r="E190" s="15" t="e">
        <f>VLOOKUP(H190,Cathi!$A$1:$B$23,2,0)</f>
        <v>#N/A</v>
      </c>
      <c r="F190" s="12" t="s">
        <v>2257</v>
      </c>
      <c r="G190" s="50">
        <v>262</v>
      </c>
      <c r="H190" s="37">
        <v>17</v>
      </c>
      <c r="I190" s="2" t="e">
        <f>VLOOKUP(H190,Cathi!$A$1:$F$18,6,0)</f>
        <v>#N/A</v>
      </c>
      <c r="J190" s="2" t="e">
        <f>VLOOKUP(B190,Sheet3!A:B,2,0)</f>
        <v>#N/A</v>
      </c>
      <c r="K190" s="2" t="e">
        <f t="shared" si="4"/>
        <v>#N/A</v>
      </c>
      <c r="L190" s="2" t="e">
        <f>VLOOKUP(B190,Sheet5!A:G,7,0)</f>
        <v>#N/A</v>
      </c>
      <c r="M190" s="2" t="e">
        <f t="shared" si="5"/>
        <v>#N/A</v>
      </c>
    </row>
    <row r="191" spans="1:13" ht="15.75" customHeight="1">
      <c r="A191" s="54">
        <v>6</v>
      </c>
      <c r="B191" s="13" t="s">
        <v>2478</v>
      </c>
      <c r="C191" s="14" t="s">
        <v>481</v>
      </c>
      <c r="D191" s="12">
        <v>20</v>
      </c>
      <c r="E191" s="15" t="str">
        <f>VLOOKUP(H191,Cathi!$A$1:$B$23,2,0)</f>
        <v>09h30,19/09/19</v>
      </c>
      <c r="F191" s="12" t="s">
        <v>2220</v>
      </c>
      <c r="G191" s="51">
        <v>262</v>
      </c>
      <c r="H191" s="38">
        <v>16</v>
      </c>
      <c r="I191" s="2">
        <f>VLOOKUP(H191,Cathi!$A$1:$F$18,6,0)</f>
        <v>0</v>
      </c>
      <c r="J191" s="2" t="e">
        <f>VLOOKUP(B191,Sheet3!A:B,2,0)</f>
        <v>#N/A</v>
      </c>
      <c r="K191" s="2" t="e">
        <f t="shared" si="4"/>
        <v>#N/A</v>
      </c>
      <c r="L191" s="2" t="e">
        <f>VLOOKUP(B191,Sheet5!A:G,7,0)</f>
        <v>#N/A</v>
      </c>
      <c r="M191" s="2" t="e">
        <f t="shared" si="5"/>
        <v>#N/A</v>
      </c>
    </row>
    <row r="192" spans="1:13" ht="15.75" customHeight="1">
      <c r="A192" s="12">
        <v>3</v>
      </c>
      <c r="B192" s="13" t="s">
        <v>2479</v>
      </c>
      <c r="C192" s="14" t="s">
        <v>554</v>
      </c>
      <c r="D192" s="12">
        <v>46</v>
      </c>
      <c r="E192" s="15" t="str">
        <f>VLOOKUP(H192,Cathi!$A$1:$B$23,2,0)</f>
        <v>07h30,20/09/19</v>
      </c>
      <c r="F192" s="12" t="s">
        <v>2221</v>
      </c>
      <c r="G192" s="50">
        <v>262</v>
      </c>
      <c r="H192" s="37">
        <v>5</v>
      </c>
      <c r="I192" s="2">
        <f>VLOOKUP(H192,Cathi!$A$1:$F$18,6,0)</f>
        <v>0</v>
      </c>
      <c r="J192" s="2" t="e">
        <f>VLOOKUP(B192,Sheet3!A:B,2,0)</f>
        <v>#N/A</v>
      </c>
      <c r="K192" s="2" t="e">
        <f t="shared" si="4"/>
        <v>#N/A</v>
      </c>
      <c r="L192" s="2" t="e">
        <f>VLOOKUP(B192,Sheet5!A:G,7,0)</f>
        <v>#N/A</v>
      </c>
      <c r="M192" s="2" t="e">
        <f t="shared" si="5"/>
        <v>#N/A</v>
      </c>
    </row>
    <row r="193" spans="1:13" ht="15.75" customHeight="1">
      <c r="A193" s="54">
        <v>3</v>
      </c>
      <c r="B193" s="13" t="s">
        <v>2480</v>
      </c>
      <c r="C193" s="14" t="s">
        <v>578</v>
      </c>
      <c r="D193" s="12">
        <v>95</v>
      </c>
      <c r="E193" s="15" t="str">
        <f>VLOOKUP(H193,Cathi!$A$1:$B$23,2,0)</f>
        <v>09h30,21/09/19</v>
      </c>
      <c r="F193" s="12" t="s">
        <v>2237</v>
      </c>
      <c r="G193" s="51">
        <v>281</v>
      </c>
      <c r="H193" s="38">
        <v>12</v>
      </c>
      <c r="I193" s="2">
        <f>VLOOKUP(H193,Cathi!$A$1:$F$18,6,0)</f>
        <v>0</v>
      </c>
      <c r="J193" s="2" t="e">
        <f>VLOOKUP(B193,Sheet3!A:B,2,0)</f>
        <v>#N/A</v>
      </c>
      <c r="K193" s="2" t="e">
        <f t="shared" si="4"/>
        <v>#N/A</v>
      </c>
      <c r="L193" s="2" t="e">
        <f>VLOOKUP(B193,Sheet5!A:G,7,0)</f>
        <v>#N/A</v>
      </c>
      <c r="M193" s="2" t="e">
        <f t="shared" si="5"/>
        <v>#N/A</v>
      </c>
    </row>
    <row r="194" spans="1:13" ht="15.75" customHeight="1">
      <c r="A194" s="12">
        <v>1</v>
      </c>
      <c r="B194" s="13" t="s">
        <v>1381</v>
      </c>
      <c r="C194" s="14" t="s">
        <v>1382</v>
      </c>
      <c r="D194" s="12">
        <v>14</v>
      </c>
      <c r="E194" s="15" t="str">
        <f>VLOOKUP(H194,Cathi!$A$1:$B$23,2,0)</f>
        <v>09h30,17/09/19</v>
      </c>
      <c r="F194" s="12" t="s">
        <v>2226</v>
      </c>
      <c r="G194" s="51">
        <v>281</v>
      </c>
      <c r="H194" s="38">
        <v>14</v>
      </c>
      <c r="I194" s="2">
        <f>VLOOKUP(H194,Cathi!$A$1:$F$18,6,0)</f>
        <v>0</v>
      </c>
      <c r="J194" s="2">
        <f>VLOOKUP(B194,Sheet3!A:B,2,0)</f>
        <v>20</v>
      </c>
      <c r="K194" s="2" t="b">
        <f t="shared" si="4"/>
        <v>0</v>
      </c>
      <c r="L194" s="2">
        <f>VLOOKUP(B194,Sheet5!A:G,7,0)</f>
        <v>19</v>
      </c>
      <c r="M194" s="2" t="b">
        <f t="shared" si="5"/>
        <v>0</v>
      </c>
    </row>
    <row r="195" spans="1:13" ht="15.75" customHeight="1">
      <c r="A195" s="54">
        <v>2</v>
      </c>
      <c r="B195" s="13" t="s">
        <v>2481</v>
      </c>
      <c r="C195" s="14" t="s">
        <v>269</v>
      </c>
      <c r="D195" s="12">
        <v>99</v>
      </c>
      <c r="E195" s="15" t="str">
        <f>VLOOKUP(H195,Cathi!$A$1:$B$23,2,0)</f>
        <v>07h30,21/09/19</v>
      </c>
      <c r="F195" s="12" t="s">
        <v>2237</v>
      </c>
      <c r="G195" s="51">
        <v>281</v>
      </c>
      <c r="H195" s="38">
        <v>6</v>
      </c>
      <c r="I195" s="2">
        <f>VLOOKUP(H195,Cathi!$A$1:$F$18,6,0)</f>
        <v>0</v>
      </c>
      <c r="J195" s="2" t="e">
        <f>VLOOKUP(B195,Sheet3!A:B,2,0)</f>
        <v>#N/A</v>
      </c>
      <c r="K195" s="2" t="e">
        <f t="shared" si="4"/>
        <v>#N/A</v>
      </c>
      <c r="L195" s="2" t="e">
        <f>VLOOKUP(B195,Sheet5!A:G,7,0)</f>
        <v>#N/A</v>
      </c>
      <c r="M195" s="2" t="e">
        <f t="shared" si="5"/>
        <v>#N/A</v>
      </c>
    </row>
    <row r="196" spans="1:13" ht="15.75" customHeight="1">
      <c r="A196" s="12">
        <v>4</v>
      </c>
      <c r="B196" s="13" t="s">
        <v>2482</v>
      </c>
      <c r="C196" s="14" t="s">
        <v>848</v>
      </c>
      <c r="D196" s="12">
        <v>39</v>
      </c>
      <c r="E196" s="15" t="str">
        <f>VLOOKUP(H196,Cathi!$A$1:$B$23,2,0)</f>
        <v>07h30,20/09/19</v>
      </c>
      <c r="F196" s="12" t="s">
        <v>2227</v>
      </c>
      <c r="G196" s="50">
        <v>281</v>
      </c>
      <c r="H196" s="37">
        <v>5</v>
      </c>
      <c r="I196" s="2">
        <f>VLOOKUP(H196,Cathi!$A$1:$F$18,6,0)</f>
        <v>0</v>
      </c>
      <c r="J196" s="2" t="e">
        <f>VLOOKUP(B196,Sheet3!A:B,2,0)</f>
        <v>#N/A</v>
      </c>
      <c r="K196" s="2" t="e">
        <f t="shared" si="4"/>
        <v>#N/A</v>
      </c>
      <c r="L196" s="2" t="e">
        <f>VLOOKUP(B196,Sheet5!A:G,7,0)</f>
        <v>#N/A</v>
      </c>
      <c r="M196" s="2" t="e">
        <f t="shared" si="5"/>
        <v>#N/A</v>
      </c>
    </row>
    <row r="197" spans="1:13" ht="15.75" customHeight="1">
      <c r="A197" s="54">
        <v>5</v>
      </c>
      <c r="B197" s="59" t="s">
        <v>2483</v>
      </c>
      <c r="C197" s="60" t="s">
        <v>1133</v>
      </c>
      <c r="D197" s="58">
        <v>16</v>
      </c>
      <c r="E197" s="61" t="e">
        <f>VLOOKUP(H197,Cathi!$A$1:$B$23,2,0)</f>
        <v>#N/A</v>
      </c>
      <c r="F197" s="58" t="s">
        <v>2227</v>
      </c>
      <c r="G197" s="50">
        <v>281</v>
      </c>
      <c r="H197" s="37">
        <v>17</v>
      </c>
      <c r="I197" s="2" t="e">
        <f>VLOOKUP(H197,Cathi!$A$1:$F$18,6,0)</f>
        <v>#N/A</v>
      </c>
      <c r="J197" s="2" t="e">
        <f>VLOOKUP(B197,Sheet3!A:B,2,0)</f>
        <v>#N/A</v>
      </c>
      <c r="K197" s="2" t="e">
        <f aca="true" t="shared" si="6" ref="K197:K235">J197=H197</f>
        <v>#N/A</v>
      </c>
      <c r="L197" s="2" t="e">
        <f>VLOOKUP(B197,Sheet5!A:G,7,0)</f>
        <v>#N/A</v>
      </c>
      <c r="M197" s="2" t="e">
        <f aca="true" t="shared" si="7" ref="M197:M235">L197=H197</f>
        <v>#N/A</v>
      </c>
    </row>
    <row r="198" spans="1:13" ht="15.75" customHeight="1">
      <c r="A198" s="11">
        <v>8</v>
      </c>
      <c r="B198" s="47" t="s">
        <v>2484</v>
      </c>
      <c r="C198" s="79" t="s">
        <v>275</v>
      </c>
      <c r="D198" s="84">
        <v>11</v>
      </c>
      <c r="E198" s="87" t="e">
        <f>VLOOKUP(H198,Cathi!$A$1:$B$23,2,0)</f>
        <v>#N/A</v>
      </c>
      <c r="F198" s="90" t="s">
        <v>2259</v>
      </c>
      <c r="G198" s="51">
        <v>281</v>
      </c>
      <c r="H198" s="38">
        <v>18</v>
      </c>
      <c r="I198" s="2" t="e">
        <f>VLOOKUP(H198,Cathi!$A$1:$F$18,6,0)</f>
        <v>#N/A</v>
      </c>
      <c r="J198" s="2" t="e">
        <f>VLOOKUP(B198,Sheet3!A:B,2,0)</f>
        <v>#N/A</v>
      </c>
      <c r="K198" s="2" t="e">
        <f t="shared" si="6"/>
        <v>#N/A</v>
      </c>
      <c r="L198" s="2" t="e">
        <f>VLOOKUP(B198,Sheet5!A:G,7,0)</f>
        <v>#N/A</v>
      </c>
      <c r="M198" s="2" t="e">
        <f t="shared" si="7"/>
        <v>#N/A</v>
      </c>
    </row>
    <row r="199" spans="1:13" ht="15.75" customHeight="1">
      <c r="A199" s="54">
        <v>7</v>
      </c>
      <c r="B199" s="55" t="s">
        <v>2485</v>
      </c>
      <c r="C199" s="56" t="s">
        <v>1111</v>
      </c>
      <c r="D199" s="54">
        <v>20</v>
      </c>
      <c r="E199" s="57" t="str">
        <f>VLOOKUP(H199,Cathi!$A$1:$B$23,2,0)</f>
        <v>09h30,18/09/19</v>
      </c>
      <c r="F199" s="54" t="s">
        <v>2235</v>
      </c>
      <c r="G199" s="50">
        <v>281</v>
      </c>
      <c r="H199" s="37">
        <v>15</v>
      </c>
      <c r="I199" s="2">
        <f>VLOOKUP(H199,Cathi!$A$1:$F$18,6,0)</f>
        <v>0</v>
      </c>
      <c r="J199" s="2" t="e">
        <f>VLOOKUP(B199,Sheet3!A:B,2,0)</f>
        <v>#N/A</v>
      </c>
      <c r="K199" s="2" t="e">
        <f t="shared" si="6"/>
        <v>#N/A</v>
      </c>
      <c r="L199" s="2" t="e">
        <f>VLOOKUP(B199,Sheet5!A:G,7,0)</f>
        <v>#N/A</v>
      </c>
      <c r="M199" s="2" t="e">
        <f t="shared" si="7"/>
        <v>#N/A</v>
      </c>
    </row>
    <row r="200" spans="1:13" ht="15.75" customHeight="1">
      <c r="A200" s="12">
        <v>10</v>
      </c>
      <c r="B200" s="13" t="s">
        <v>2486</v>
      </c>
      <c r="C200" s="14" t="s">
        <v>313</v>
      </c>
      <c r="D200" s="12">
        <v>10</v>
      </c>
      <c r="E200" s="15" t="e">
        <f>VLOOKUP(H200,Cathi!$A$1:$B$23,2,0)</f>
        <v>#N/A</v>
      </c>
      <c r="F200" s="12" t="s">
        <v>2235</v>
      </c>
      <c r="G200" s="50">
        <v>282</v>
      </c>
      <c r="H200" s="37">
        <v>17</v>
      </c>
      <c r="I200" s="2" t="e">
        <f>VLOOKUP(H200,Cathi!$A$1:$F$18,6,0)</f>
        <v>#N/A</v>
      </c>
      <c r="J200" s="2" t="e">
        <f>VLOOKUP(B200,Sheet3!A:B,2,0)</f>
        <v>#N/A</v>
      </c>
      <c r="K200" s="2" t="e">
        <f t="shared" si="6"/>
        <v>#N/A</v>
      </c>
      <c r="L200" s="2" t="e">
        <f>VLOOKUP(B200,Sheet5!A:G,7,0)</f>
        <v>#N/A</v>
      </c>
      <c r="M200" s="2" t="e">
        <f t="shared" si="7"/>
        <v>#N/A</v>
      </c>
    </row>
    <row r="201" spans="1:13" ht="15.75" customHeight="1">
      <c r="A201" s="58">
        <v>9</v>
      </c>
      <c r="B201" s="59" t="s">
        <v>2487</v>
      </c>
      <c r="C201" s="60" t="s">
        <v>204</v>
      </c>
      <c r="D201" s="58">
        <v>9</v>
      </c>
      <c r="E201" s="61" t="str">
        <f>VLOOKUP(H201,Cathi!$A$1:$B$23,2,0)</f>
        <v>09h30,17/09/19</v>
      </c>
      <c r="F201" s="58" t="s">
        <v>2227</v>
      </c>
      <c r="G201" s="51">
        <v>282</v>
      </c>
      <c r="H201" s="38">
        <v>14</v>
      </c>
      <c r="I201" s="2">
        <f>VLOOKUP(H201,Cathi!$A$1:$F$18,6,0)</f>
        <v>0</v>
      </c>
      <c r="J201" s="2" t="e">
        <f>VLOOKUP(B201,Sheet3!A:B,2,0)</f>
        <v>#N/A</v>
      </c>
      <c r="K201" s="2" t="e">
        <f t="shared" si="6"/>
        <v>#N/A</v>
      </c>
      <c r="L201" s="2" t="e">
        <f>VLOOKUP(B201,Sheet5!A:G,7,0)</f>
        <v>#N/A</v>
      </c>
      <c r="M201" s="2" t="e">
        <f t="shared" si="7"/>
        <v>#N/A</v>
      </c>
    </row>
    <row r="202" spans="1:13" ht="15.75" customHeight="1">
      <c r="A202" s="11">
        <v>13</v>
      </c>
      <c r="B202" s="47" t="s">
        <v>1607</v>
      </c>
      <c r="C202" s="79" t="s">
        <v>1062</v>
      </c>
      <c r="D202" s="84">
        <v>72</v>
      </c>
      <c r="E202" s="87" t="e">
        <f>VLOOKUP(H202,Cathi!$A$1:$B$23,2,0)</f>
        <v>#N/A</v>
      </c>
      <c r="F202" s="90" t="s">
        <v>2283</v>
      </c>
      <c r="G202" s="50">
        <v>282</v>
      </c>
      <c r="H202" s="37">
        <v>19</v>
      </c>
      <c r="I202" s="2" t="e">
        <f>VLOOKUP(H202,Cathi!$A$1:$F$18,6,0)</f>
        <v>#N/A</v>
      </c>
      <c r="J202" s="2" t="e">
        <f>VLOOKUP(B202,Sheet3!A:B,2,0)</f>
        <v>#N/A</v>
      </c>
      <c r="K202" s="2" t="e">
        <f t="shared" si="6"/>
        <v>#N/A</v>
      </c>
      <c r="L202" s="2" t="e">
        <f>VLOOKUP(B202,Sheet5!A:G,7,0)</f>
        <v>#N/A</v>
      </c>
      <c r="M202" s="2" t="e">
        <f t="shared" si="7"/>
        <v>#N/A</v>
      </c>
    </row>
    <row r="203" spans="1:13" ht="15.75" customHeight="1">
      <c r="A203" s="54">
        <v>11</v>
      </c>
      <c r="B203" s="55" t="s">
        <v>2488</v>
      </c>
      <c r="C203" s="56" t="s">
        <v>135</v>
      </c>
      <c r="D203" s="54">
        <v>12</v>
      </c>
      <c r="E203" s="57" t="e">
        <f>VLOOKUP(H203,Cathi!$A$1:$B$23,2,0)</f>
        <v>#N/A</v>
      </c>
      <c r="F203" s="54" t="s">
        <v>2235</v>
      </c>
      <c r="G203" s="50">
        <v>282</v>
      </c>
      <c r="H203" s="37">
        <v>17</v>
      </c>
      <c r="I203" s="2" t="e">
        <f>VLOOKUP(H203,Cathi!$A$1:$F$18,6,0)</f>
        <v>#N/A</v>
      </c>
      <c r="J203" s="2" t="e">
        <f>VLOOKUP(B203,Sheet3!A:B,2,0)</f>
        <v>#N/A</v>
      </c>
      <c r="K203" s="2" t="e">
        <f t="shared" si="6"/>
        <v>#N/A</v>
      </c>
      <c r="L203" s="2" t="e">
        <f>VLOOKUP(B203,Sheet5!A:G,7,0)</f>
        <v>#N/A</v>
      </c>
      <c r="M203" s="2" t="e">
        <f t="shared" si="7"/>
        <v>#N/A</v>
      </c>
    </row>
    <row r="204" spans="1:13" ht="15.75" customHeight="1">
      <c r="A204" s="12">
        <v>14</v>
      </c>
      <c r="B204" s="13" t="s">
        <v>2489</v>
      </c>
      <c r="C204" s="14" t="s">
        <v>113</v>
      </c>
      <c r="D204" s="12">
        <v>45</v>
      </c>
      <c r="E204" s="15" t="str">
        <f>VLOOKUP(H204,Cathi!$A$1:$B$23,2,0)</f>
        <v>14h00,17/09/19</v>
      </c>
      <c r="F204" s="12" t="s">
        <v>2227</v>
      </c>
      <c r="G204" s="51">
        <v>283</v>
      </c>
      <c r="H204" s="38">
        <v>8</v>
      </c>
      <c r="I204" s="2">
        <f>VLOOKUP(H204,Cathi!$A$1:$F$18,6,0)</f>
        <v>0</v>
      </c>
      <c r="J204" s="2" t="e">
        <f>VLOOKUP(B204,Sheet3!A:B,2,0)</f>
        <v>#N/A</v>
      </c>
      <c r="K204" s="2" t="e">
        <f t="shared" si="6"/>
        <v>#N/A</v>
      </c>
      <c r="L204" s="2" t="e">
        <f>VLOOKUP(B204,Sheet5!A:G,7,0)</f>
        <v>#N/A</v>
      </c>
      <c r="M204" s="2" t="e">
        <f t="shared" si="7"/>
        <v>#N/A</v>
      </c>
    </row>
    <row r="205" spans="1:13" ht="15.75" customHeight="1">
      <c r="A205" s="54">
        <v>21</v>
      </c>
      <c r="B205" s="13" t="s">
        <v>2490</v>
      </c>
      <c r="C205" s="14" t="s">
        <v>1437</v>
      </c>
      <c r="D205" s="12">
        <v>30</v>
      </c>
      <c r="E205" s="15" t="str">
        <f>VLOOKUP(H205,Cathi!$A$1:$B$23,2,0)</f>
        <v>09h30,18/09/19</v>
      </c>
      <c r="F205" s="12" t="s">
        <v>2258</v>
      </c>
      <c r="G205" s="50">
        <v>283</v>
      </c>
      <c r="H205" s="37">
        <v>15</v>
      </c>
      <c r="I205" s="2">
        <f>VLOOKUP(H205,Cathi!$A$1:$F$18,6,0)</f>
        <v>0</v>
      </c>
      <c r="J205" s="2" t="e">
        <f>VLOOKUP(B205,Sheet3!A:B,2,0)</f>
        <v>#N/A</v>
      </c>
      <c r="K205" s="2" t="e">
        <f t="shared" si="6"/>
        <v>#N/A</v>
      </c>
      <c r="L205" s="2" t="e">
        <f>VLOOKUP(B205,Sheet5!A:G,7,0)</f>
        <v>#N/A</v>
      </c>
      <c r="M205" s="2" t="e">
        <f t="shared" si="7"/>
        <v>#N/A</v>
      </c>
    </row>
    <row r="206" spans="1:13" ht="15.75" customHeight="1">
      <c r="A206" s="12">
        <v>16</v>
      </c>
      <c r="B206" s="13" t="s">
        <v>1688</v>
      </c>
      <c r="C206" s="14" t="s">
        <v>117</v>
      </c>
      <c r="D206" s="12">
        <v>7</v>
      </c>
      <c r="E206" s="15" t="e">
        <f>VLOOKUP(H206,Cathi!$A$1:$B$23,2,0)</f>
        <v>#N/A</v>
      </c>
      <c r="F206" s="12" t="s">
        <v>2258</v>
      </c>
      <c r="G206" s="50">
        <v>283</v>
      </c>
      <c r="H206" s="37">
        <v>17</v>
      </c>
      <c r="I206" s="2" t="e">
        <f>VLOOKUP(H206,Cathi!$A$1:$F$18,6,0)</f>
        <v>#N/A</v>
      </c>
      <c r="J206" s="2" t="e">
        <f>VLOOKUP(B206,Sheet3!A:B,2,0)</f>
        <v>#N/A</v>
      </c>
      <c r="K206" s="2" t="e">
        <f t="shared" si="6"/>
        <v>#N/A</v>
      </c>
      <c r="L206" s="2" t="e">
        <f>VLOOKUP(B206,Sheet5!A:G,7,0)</f>
        <v>#N/A</v>
      </c>
      <c r="M206" s="2" t="e">
        <f t="shared" si="7"/>
        <v>#N/A</v>
      </c>
    </row>
    <row r="207" spans="1:13" ht="15.75" customHeight="1">
      <c r="A207" s="54">
        <v>15</v>
      </c>
      <c r="B207" s="13" t="s">
        <v>2491</v>
      </c>
      <c r="C207" s="14" t="s">
        <v>110</v>
      </c>
      <c r="D207" s="12">
        <v>18</v>
      </c>
      <c r="E207" s="15" t="str">
        <f>VLOOKUP(H207,Cathi!$A$1:$B$23,2,0)</f>
        <v>14h00,17/09/19</v>
      </c>
      <c r="F207" s="12" t="s">
        <v>2235</v>
      </c>
      <c r="G207" s="51">
        <v>283</v>
      </c>
      <c r="H207" s="38">
        <v>8</v>
      </c>
      <c r="I207" s="2">
        <f>VLOOKUP(H207,Cathi!$A$1:$F$18,6,0)</f>
        <v>0</v>
      </c>
      <c r="J207" s="2" t="e">
        <f>VLOOKUP(B207,Sheet3!A:B,2,0)</f>
        <v>#N/A</v>
      </c>
      <c r="K207" s="2" t="e">
        <f t="shared" si="6"/>
        <v>#N/A</v>
      </c>
      <c r="L207" s="2" t="e">
        <f>VLOOKUP(B207,Sheet5!A:G,7,0)</f>
        <v>#N/A</v>
      </c>
      <c r="M207" s="2" t="e">
        <f t="shared" si="7"/>
        <v>#N/A</v>
      </c>
    </row>
    <row r="208" spans="1:13" ht="15.75" customHeight="1">
      <c r="A208" s="12">
        <v>17</v>
      </c>
      <c r="B208" s="13" t="s">
        <v>2011</v>
      </c>
      <c r="C208" s="14" t="s">
        <v>2012</v>
      </c>
      <c r="D208" s="12">
        <v>19</v>
      </c>
      <c r="E208" s="15" t="e">
        <f>VLOOKUP(H208,Cathi!$A$1:$B$23,2,0)</f>
        <v>#N/A</v>
      </c>
      <c r="F208" s="12" t="s">
        <v>2258</v>
      </c>
      <c r="G208" s="50">
        <v>283</v>
      </c>
      <c r="H208" s="37">
        <v>17</v>
      </c>
      <c r="I208" s="2" t="e">
        <f>VLOOKUP(H208,Cathi!$A$1:$F$18,6,0)</f>
        <v>#N/A</v>
      </c>
      <c r="J208" s="2" t="e">
        <f>VLOOKUP(B208,Sheet3!A:B,2,0)</f>
        <v>#N/A</v>
      </c>
      <c r="K208" s="2" t="e">
        <f t="shared" si="6"/>
        <v>#N/A</v>
      </c>
      <c r="L208" s="2" t="e">
        <f>VLOOKUP(B208,Sheet5!A:G,7,0)</f>
        <v>#N/A</v>
      </c>
      <c r="M208" s="2" t="e">
        <f t="shared" si="7"/>
        <v>#N/A</v>
      </c>
    </row>
    <row r="209" spans="1:13" ht="15.75" customHeight="1">
      <c r="A209" s="54">
        <v>18</v>
      </c>
      <c r="B209" s="13" t="s">
        <v>2492</v>
      </c>
      <c r="C209" s="14" t="s">
        <v>126</v>
      </c>
      <c r="D209" s="12">
        <v>3</v>
      </c>
      <c r="E209" s="15" t="e">
        <f>VLOOKUP(H209,Cathi!$A$1:$B$23,2,0)</f>
        <v>#N/A</v>
      </c>
      <c r="F209" s="12" t="s">
        <v>2258</v>
      </c>
      <c r="G209" s="50">
        <v>283</v>
      </c>
      <c r="H209" s="37">
        <v>17</v>
      </c>
      <c r="I209" s="2" t="e">
        <f>VLOOKUP(H209,Cathi!$A$1:$F$18,6,0)</f>
        <v>#N/A</v>
      </c>
      <c r="J209" s="2" t="e">
        <f>VLOOKUP(B209,Sheet3!A:B,2,0)</f>
        <v>#N/A</v>
      </c>
      <c r="K209" s="2" t="e">
        <f t="shared" si="6"/>
        <v>#N/A</v>
      </c>
      <c r="L209" s="2" t="e">
        <f>VLOOKUP(B209,Sheet5!A:G,7,0)</f>
        <v>#N/A</v>
      </c>
      <c r="M209" s="2" t="e">
        <f t="shared" si="7"/>
        <v>#N/A</v>
      </c>
    </row>
    <row r="210" spans="1:13" ht="15.75" customHeight="1">
      <c r="A210" s="12">
        <v>19</v>
      </c>
      <c r="B210" s="13" t="s">
        <v>2013</v>
      </c>
      <c r="C210" s="14" t="s">
        <v>2014</v>
      </c>
      <c r="D210" s="12">
        <v>3</v>
      </c>
      <c r="E210" s="15" t="e">
        <f>VLOOKUP(H210,Cathi!$A$1:$B$23,2,0)</f>
        <v>#N/A</v>
      </c>
      <c r="F210" s="12" t="s">
        <v>2226</v>
      </c>
      <c r="G210" s="50">
        <v>283</v>
      </c>
      <c r="H210" s="37">
        <v>17</v>
      </c>
      <c r="I210" s="2" t="e">
        <f>VLOOKUP(H210,Cathi!$A$1:$F$18,6,0)</f>
        <v>#N/A</v>
      </c>
      <c r="J210" s="2" t="e">
        <f>VLOOKUP(B210,Sheet3!A:B,2,0)</f>
        <v>#N/A</v>
      </c>
      <c r="K210" s="2" t="e">
        <f t="shared" si="6"/>
        <v>#N/A</v>
      </c>
      <c r="L210" s="2" t="e">
        <f>VLOOKUP(B210,Sheet5!A:G,7,0)</f>
        <v>#N/A</v>
      </c>
      <c r="M210" s="2" t="e">
        <f t="shared" si="7"/>
        <v>#N/A</v>
      </c>
    </row>
    <row r="211" spans="1:13" ht="15.75" customHeight="1">
      <c r="A211" s="54">
        <v>2</v>
      </c>
      <c r="B211" s="13" t="s">
        <v>2493</v>
      </c>
      <c r="C211" s="14" t="s">
        <v>130</v>
      </c>
      <c r="D211" s="12">
        <v>141</v>
      </c>
      <c r="E211" s="15" t="str">
        <f>VLOOKUP(H211,Cathi!$A$1:$B$23,2,0)</f>
        <v>09h30,18/09/19</v>
      </c>
      <c r="F211" s="12" t="s">
        <v>2261</v>
      </c>
      <c r="G211" s="50">
        <v>291</v>
      </c>
      <c r="H211" s="37">
        <v>15</v>
      </c>
      <c r="I211" s="2">
        <f>VLOOKUP(H211,Cathi!$A$1:$F$18,6,0)</f>
        <v>0</v>
      </c>
      <c r="J211" s="2" t="e">
        <f>VLOOKUP(B211,Sheet3!A:B,2,0)</f>
        <v>#N/A</v>
      </c>
      <c r="K211" s="2" t="e">
        <f t="shared" si="6"/>
        <v>#N/A</v>
      </c>
      <c r="L211" s="2" t="e">
        <f>VLOOKUP(B211,Sheet5!A:G,7,0)</f>
        <v>#N/A</v>
      </c>
      <c r="M211" s="2" t="e">
        <f t="shared" si="7"/>
        <v>#N/A</v>
      </c>
    </row>
    <row r="212" spans="1:13" ht="15.75" customHeight="1">
      <c r="A212" s="12">
        <v>1</v>
      </c>
      <c r="B212" s="13" t="s">
        <v>1182</v>
      </c>
      <c r="C212" s="14" t="s">
        <v>1069</v>
      </c>
      <c r="D212" s="12">
        <v>58</v>
      </c>
      <c r="E212" s="15" t="str">
        <f>VLOOKUP(H212,Cathi!$A$1:$B$23,2,0)</f>
        <v>14h00,18/09/19</v>
      </c>
      <c r="F212" s="12" t="s">
        <v>2243</v>
      </c>
      <c r="G212" s="50">
        <v>291</v>
      </c>
      <c r="H212" s="37">
        <v>9</v>
      </c>
      <c r="I212" s="2">
        <f>VLOOKUP(H212,Cathi!$A$1:$F$18,6,0)</f>
        <v>0</v>
      </c>
      <c r="J212" s="2">
        <f>VLOOKUP(B212,Sheet3!A:B,2,0)</f>
        <v>16</v>
      </c>
      <c r="K212" s="2" t="b">
        <f t="shared" si="6"/>
        <v>0</v>
      </c>
      <c r="L212" s="2">
        <f>VLOOKUP(B212,Sheet5!A:G,7,0)</f>
        <v>1</v>
      </c>
      <c r="M212" s="2" t="b">
        <f t="shared" si="7"/>
        <v>0</v>
      </c>
    </row>
    <row r="213" spans="1:13" ht="15.75" customHeight="1">
      <c r="A213" s="54">
        <v>27</v>
      </c>
      <c r="B213" s="13" t="s">
        <v>2494</v>
      </c>
      <c r="C213" s="14" t="s">
        <v>2326</v>
      </c>
      <c r="D213" s="12">
        <v>16</v>
      </c>
      <c r="E213" s="15" t="e">
        <f>VLOOKUP(H213,Cathi!$A$1:$B$23,2,0)</f>
        <v>#N/A</v>
      </c>
      <c r="F213" s="12" t="s">
        <v>2247</v>
      </c>
      <c r="G213" s="51">
        <v>114</v>
      </c>
      <c r="H213" s="38">
        <v>20</v>
      </c>
      <c r="I213" s="2" t="e">
        <f>VLOOKUP(H213,Cathi!$A$1:$F$18,6,0)</f>
        <v>#N/A</v>
      </c>
      <c r="J213" s="2" t="e">
        <f>VLOOKUP(B213,Sheet3!A:B,2,0)</f>
        <v>#N/A</v>
      </c>
      <c r="K213" s="2" t="e">
        <f t="shared" si="6"/>
        <v>#N/A</v>
      </c>
      <c r="L213" s="2" t="e">
        <f>VLOOKUP(B213,Sheet5!A:G,7,0)</f>
        <v>#N/A</v>
      </c>
      <c r="M213" s="2" t="e">
        <f t="shared" si="7"/>
        <v>#N/A</v>
      </c>
    </row>
    <row r="214" spans="1:13" ht="15.75" customHeight="1">
      <c r="A214" s="68">
        <v>37</v>
      </c>
      <c r="B214" s="69" t="s">
        <v>2495</v>
      </c>
      <c r="C214" s="70" t="s">
        <v>409</v>
      </c>
      <c r="D214" s="68">
        <v>3</v>
      </c>
      <c r="E214" s="71" t="str">
        <f>VLOOKUP(H214,Cathi!$A$1:$B$23,2,0)</f>
        <v>09h30,18/09/19</v>
      </c>
      <c r="F214" s="68" t="s">
        <v>2270</v>
      </c>
      <c r="G214" s="51">
        <v>134</v>
      </c>
      <c r="H214" s="38">
        <v>15</v>
      </c>
      <c r="I214" s="2">
        <f>VLOOKUP(H214,Cathi!$A$1:$F$18,6,0)</f>
        <v>0</v>
      </c>
      <c r="J214" s="2" t="e">
        <f>VLOOKUP(B214,Sheet3!A:B,2,0)</f>
        <v>#N/A</v>
      </c>
      <c r="K214" s="2" t="e">
        <f t="shared" si="6"/>
        <v>#N/A</v>
      </c>
      <c r="L214" s="2" t="e">
        <f>VLOOKUP(B214,Sheet5!A:G,7,0)</f>
        <v>#N/A</v>
      </c>
      <c r="M214" s="2" t="e">
        <f t="shared" si="7"/>
        <v>#N/A</v>
      </c>
    </row>
    <row r="215" spans="1:13" ht="15.75" customHeight="1">
      <c r="A215" s="63">
        <v>8</v>
      </c>
      <c r="B215" s="69" t="s">
        <v>2496</v>
      </c>
      <c r="C215" s="70" t="s">
        <v>1160</v>
      </c>
      <c r="D215" s="68">
        <v>28</v>
      </c>
      <c r="E215" s="71" t="str">
        <f>VLOOKUP(H215,Cathi!$A$1:$B$23,2,0)</f>
        <v>14h00,20/09/19</v>
      </c>
      <c r="F215" s="68" t="s">
        <v>2253</v>
      </c>
      <c r="G215" s="50">
        <v>151</v>
      </c>
      <c r="H215" s="37">
        <v>11</v>
      </c>
      <c r="I215" s="2">
        <f>VLOOKUP(H215,Cathi!$A$1:$F$18,6,0)</f>
        <v>0</v>
      </c>
      <c r="J215" s="2" t="e">
        <f>VLOOKUP(B215,Sheet3!A:B,2,0)</f>
        <v>#N/A</v>
      </c>
      <c r="K215" s="2" t="e">
        <f t="shared" si="6"/>
        <v>#N/A</v>
      </c>
      <c r="L215" s="2" t="e">
        <f>VLOOKUP(B215,Sheet5!A:G,7,0)</f>
        <v>#N/A</v>
      </c>
      <c r="M215" s="2" t="e">
        <f t="shared" si="7"/>
        <v>#N/A</v>
      </c>
    </row>
    <row r="216" spans="1:13" s="39" customFormat="1" ht="15.75" customHeight="1">
      <c r="A216" s="68">
        <v>9</v>
      </c>
      <c r="B216" s="69" t="s">
        <v>2497</v>
      </c>
      <c r="C216" s="70" t="s">
        <v>1476</v>
      </c>
      <c r="D216" s="68">
        <v>31</v>
      </c>
      <c r="E216" s="71" t="str">
        <f>VLOOKUP(H216,Cathi!$A$1:$B$23,2,0)</f>
        <v>14h00,19/09/19</v>
      </c>
      <c r="F216" s="68" t="s">
        <v>2254</v>
      </c>
      <c r="G216" s="50">
        <v>151</v>
      </c>
      <c r="H216" s="72">
        <v>10</v>
      </c>
      <c r="I216" s="62">
        <f>VLOOKUP(H216,Cathi!$A$1:$F$18,6,0)</f>
        <v>0</v>
      </c>
      <c r="J216" s="62" t="e">
        <f>VLOOKUP(B216,Sheet3!A:B,2,0)</f>
        <v>#N/A</v>
      </c>
      <c r="K216" s="2" t="e">
        <f t="shared" si="6"/>
        <v>#N/A</v>
      </c>
      <c r="L216" s="2" t="e">
        <f>VLOOKUP(B216,Sheet5!A:G,7,0)</f>
        <v>#N/A</v>
      </c>
      <c r="M216" s="2" t="e">
        <f t="shared" si="7"/>
        <v>#N/A</v>
      </c>
    </row>
    <row r="217" spans="1:13" s="39" customFormat="1" ht="15.75" customHeight="1">
      <c r="A217" s="63">
        <v>19</v>
      </c>
      <c r="B217" s="69" t="s">
        <v>2498</v>
      </c>
      <c r="C217" s="70" t="s">
        <v>1348</v>
      </c>
      <c r="D217" s="68">
        <v>10</v>
      </c>
      <c r="E217" s="71" t="e">
        <f>VLOOKUP(H217,Cathi!$A$1:$B$23,2,0)</f>
        <v>#N/A</v>
      </c>
      <c r="F217" s="68" t="s">
        <v>2235</v>
      </c>
      <c r="G217" s="50">
        <v>153</v>
      </c>
      <c r="H217" s="72">
        <v>20</v>
      </c>
      <c r="I217" s="62" t="e">
        <f>VLOOKUP(H217,Cathi!$A$1:$F$18,6,0)</f>
        <v>#N/A</v>
      </c>
      <c r="J217" s="62" t="e">
        <f>VLOOKUP(B217,Sheet3!A:B,2,0)</f>
        <v>#N/A</v>
      </c>
      <c r="K217" s="2" t="e">
        <f t="shared" si="6"/>
        <v>#N/A</v>
      </c>
      <c r="L217" s="2" t="e">
        <f>VLOOKUP(B217,Sheet5!A:G,7,0)</f>
        <v>#N/A</v>
      </c>
      <c r="M217" s="2" t="e">
        <f t="shared" si="7"/>
        <v>#N/A</v>
      </c>
    </row>
    <row r="218" spans="1:13" s="39" customFormat="1" ht="15.75" customHeight="1">
      <c r="A218" s="68">
        <v>20</v>
      </c>
      <c r="B218" s="64" t="s">
        <v>2499</v>
      </c>
      <c r="C218" s="65" t="s">
        <v>1499</v>
      </c>
      <c r="D218" s="66">
        <v>14</v>
      </c>
      <c r="E218" s="67" t="e">
        <f>VLOOKUP(H218,Cathi!$A$1:$B$23,2,0)</f>
        <v>#N/A</v>
      </c>
      <c r="F218" s="66" t="s">
        <v>2255</v>
      </c>
      <c r="G218" s="50">
        <v>153</v>
      </c>
      <c r="H218" s="72">
        <v>18</v>
      </c>
      <c r="I218" s="62" t="e">
        <f>VLOOKUP(H218,Cathi!$A$1:$F$18,6,0)</f>
        <v>#N/A</v>
      </c>
      <c r="J218" s="62" t="e">
        <f>VLOOKUP(B218,Sheet3!A:B,2,0)</f>
        <v>#N/A</v>
      </c>
      <c r="K218" s="2" t="e">
        <f t="shared" si="6"/>
        <v>#N/A</v>
      </c>
      <c r="L218" s="2" t="e">
        <f>VLOOKUP(B218,Sheet5!A:G,7,0)</f>
        <v>#N/A</v>
      </c>
      <c r="M218" s="2" t="e">
        <f t="shared" si="7"/>
        <v>#N/A</v>
      </c>
    </row>
    <row r="219" spans="1:13" s="39" customFormat="1" ht="15.75" customHeight="1">
      <c r="A219" s="11">
        <v>21</v>
      </c>
      <c r="B219" s="47" t="s">
        <v>2500</v>
      </c>
      <c r="C219" s="79" t="s">
        <v>1714</v>
      </c>
      <c r="D219" s="84">
        <v>17</v>
      </c>
      <c r="E219" s="87" t="e">
        <f>VLOOKUP(H219,Cathi!$A$1:$B$23,2,0)</f>
        <v>#N/A</v>
      </c>
      <c r="F219" s="90" t="s">
        <v>2235</v>
      </c>
      <c r="G219" s="50">
        <v>153</v>
      </c>
      <c r="H219" s="37">
        <v>19</v>
      </c>
      <c r="I219" s="2" t="e">
        <f>VLOOKUP(H219,Cathi!$A$1:$F$18,6,0)</f>
        <v>#N/A</v>
      </c>
      <c r="J219" s="2" t="e">
        <f>VLOOKUP(B219,Sheet3!A:B,2,0)</f>
        <v>#N/A</v>
      </c>
      <c r="K219" s="2" t="e">
        <f t="shared" si="6"/>
        <v>#N/A</v>
      </c>
      <c r="L219" s="2" t="e">
        <f>VLOOKUP(B219,Sheet5!A:G,7,0)</f>
        <v>#N/A</v>
      </c>
      <c r="M219" s="2" t="e">
        <f t="shared" si="7"/>
        <v>#N/A</v>
      </c>
    </row>
    <row r="220" spans="1:13" s="39" customFormat="1" ht="15.75" customHeight="1">
      <c r="A220" s="63">
        <v>29</v>
      </c>
      <c r="B220" s="76" t="s">
        <v>2501</v>
      </c>
      <c r="C220" s="81" t="s">
        <v>728</v>
      </c>
      <c r="D220" s="63">
        <v>10</v>
      </c>
      <c r="E220" s="88" t="e">
        <f>VLOOKUP(H220,Cathi!$A$1:$B$23,2,0)</f>
        <v>#N/A</v>
      </c>
      <c r="F220" s="63" t="s">
        <v>2256</v>
      </c>
      <c r="G220" s="50">
        <v>156</v>
      </c>
      <c r="H220" s="72">
        <v>20</v>
      </c>
      <c r="I220" s="62" t="e">
        <f>VLOOKUP(H220,Cathi!$A$1:$F$18,6,0)</f>
        <v>#N/A</v>
      </c>
      <c r="J220" s="62" t="e">
        <f>VLOOKUP(B220,Sheet3!A:B,2,0)</f>
        <v>#N/A</v>
      </c>
      <c r="K220" s="2" t="e">
        <f t="shared" si="6"/>
        <v>#N/A</v>
      </c>
      <c r="L220" s="2" t="e">
        <f>VLOOKUP(B220,Sheet5!A:G,7,0)</f>
        <v>#N/A</v>
      </c>
      <c r="M220" s="2" t="e">
        <f t="shared" si="7"/>
        <v>#N/A</v>
      </c>
    </row>
    <row r="221" spans="1:13" s="39" customFormat="1" ht="15.75" customHeight="1">
      <c r="A221" s="68">
        <v>30</v>
      </c>
      <c r="B221" s="69" t="s">
        <v>2502</v>
      </c>
      <c r="C221" s="70" t="s">
        <v>731</v>
      </c>
      <c r="D221" s="68">
        <v>19</v>
      </c>
      <c r="E221" s="71" t="e">
        <f>VLOOKUP(H221,Cathi!$A$1:$B$23,2,0)</f>
        <v>#N/A</v>
      </c>
      <c r="F221" s="68" t="s">
        <v>2256</v>
      </c>
      <c r="G221" s="50">
        <v>156</v>
      </c>
      <c r="H221" s="72">
        <v>19</v>
      </c>
      <c r="I221" s="62" t="e">
        <f>VLOOKUP(H221,Cathi!$A$1:$F$18,6,0)</f>
        <v>#N/A</v>
      </c>
      <c r="J221" s="62" t="e">
        <f>VLOOKUP(B221,Sheet3!A:B,2,0)</f>
        <v>#N/A</v>
      </c>
      <c r="K221" s="2" t="e">
        <f t="shared" si="6"/>
        <v>#N/A</v>
      </c>
      <c r="L221" s="2" t="e">
        <f>VLOOKUP(B221,Sheet5!A:G,7,0)</f>
        <v>#N/A</v>
      </c>
      <c r="M221" s="2" t="e">
        <f t="shared" si="7"/>
        <v>#N/A</v>
      </c>
    </row>
    <row r="222" spans="1:13" s="39" customFormat="1" ht="15.75" customHeight="1">
      <c r="A222" s="63">
        <v>33</v>
      </c>
      <c r="B222" s="69" t="s">
        <v>2503</v>
      </c>
      <c r="C222" s="70" t="s">
        <v>1601</v>
      </c>
      <c r="D222" s="68">
        <v>14</v>
      </c>
      <c r="E222" s="71" t="e">
        <f>VLOOKUP(H222,Cathi!$A$1:$B$23,2,0)</f>
        <v>#N/A</v>
      </c>
      <c r="F222" s="68" t="s">
        <v>2280</v>
      </c>
      <c r="G222" s="50">
        <v>158</v>
      </c>
      <c r="H222" s="72">
        <v>20</v>
      </c>
      <c r="I222" s="62" t="e">
        <f>VLOOKUP(H222,Cathi!$A$1:$F$18,6,0)</f>
        <v>#N/A</v>
      </c>
      <c r="J222" s="62" t="e">
        <f>VLOOKUP(B222,Sheet3!A:B,2,0)</f>
        <v>#N/A</v>
      </c>
      <c r="K222" s="2" t="e">
        <f t="shared" si="6"/>
        <v>#N/A</v>
      </c>
      <c r="L222" s="2" t="e">
        <f>VLOOKUP(B222,Sheet5!A:G,7,0)</f>
        <v>#N/A</v>
      </c>
      <c r="M222" s="2" t="e">
        <f t="shared" si="7"/>
        <v>#N/A</v>
      </c>
    </row>
    <row r="223" spans="1:13" s="39" customFormat="1" ht="15.75" customHeight="1">
      <c r="A223" s="68">
        <v>2</v>
      </c>
      <c r="B223" s="69" t="s">
        <v>1388</v>
      </c>
      <c r="C223" s="70" t="s">
        <v>1389</v>
      </c>
      <c r="D223" s="68">
        <v>18</v>
      </c>
      <c r="E223" s="71" t="str">
        <f>VLOOKUP(H223,Cathi!$A$1:$B$23,2,0)</f>
        <v>14h00,16/09/19</v>
      </c>
      <c r="F223" s="68" t="s">
        <v>2289</v>
      </c>
      <c r="G223" s="50">
        <v>171</v>
      </c>
      <c r="H223" s="72">
        <v>13</v>
      </c>
      <c r="I223" s="62">
        <f>VLOOKUP(H223,Cathi!$A$1:$F$18,6,0)</f>
        <v>0</v>
      </c>
      <c r="J223" s="62">
        <f>VLOOKUP(B223,Sheet3!A:B,2,0)</f>
        <v>17</v>
      </c>
      <c r="K223" s="2" t="b">
        <f t="shared" si="6"/>
        <v>0</v>
      </c>
      <c r="L223" s="2">
        <f>VLOOKUP(B223,Sheet5!A:G,7,0)</f>
        <v>17</v>
      </c>
      <c r="M223" s="2" t="b">
        <f t="shared" si="7"/>
        <v>0</v>
      </c>
    </row>
    <row r="224" spans="1:13" s="39" customFormat="1" ht="15.75" customHeight="1">
      <c r="A224" s="63">
        <v>8</v>
      </c>
      <c r="B224" s="69" t="s">
        <v>2504</v>
      </c>
      <c r="C224" s="70" t="s">
        <v>1171</v>
      </c>
      <c r="D224" s="68">
        <v>14</v>
      </c>
      <c r="E224" s="71" t="str">
        <f>VLOOKUP(H224,Cathi!$A$1:$B$23,2,0)</f>
        <v>07h30,19/09/19</v>
      </c>
      <c r="F224" s="68" t="s">
        <v>2270</v>
      </c>
      <c r="G224" s="50">
        <v>181</v>
      </c>
      <c r="H224" s="37">
        <v>4</v>
      </c>
      <c r="I224" s="2">
        <f>VLOOKUP(H224,Cathi!$A$1:$F$18,6,0)</f>
        <v>0</v>
      </c>
      <c r="J224" s="2" t="e">
        <f>VLOOKUP(B224,Sheet3!A:B,2,0)</f>
        <v>#N/A</v>
      </c>
      <c r="K224" s="2" t="e">
        <f t="shared" si="6"/>
        <v>#N/A</v>
      </c>
      <c r="L224" s="2" t="e">
        <f>VLOOKUP(B224,Sheet5!A:G,7,0)</f>
        <v>#N/A</v>
      </c>
      <c r="M224" s="2" t="e">
        <f t="shared" si="7"/>
        <v>#N/A</v>
      </c>
    </row>
    <row r="225" spans="1:13" s="39" customFormat="1" ht="15.75" customHeight="1">
      <c r="A225" s="68">
        <v>5</v>
      </c>
      <c r="B225" s="64" t="s">
        <v>2505</v>
      </c>
      <c r="C225" s="65" t="s">
        <v>1363</v>
      </c>
      <c r="D225" s="66">
        <v>57</v>
      </c>
      <c r="E225" s="67" t="str">
        <f>VLOOKUP(H225,Cathi!$A$1:$B$23,2,0)</f>
        <v>09h30,19/09/19</v>
      </c>
      <c r="F225" s="66" t="s">
        <v>2267</v>
      </c>
      <c r="G225" s="50">
        <v>181</v>
      </c>
      <c r="H225" s="37">
        <v>16</v>
      </c>
      <c r="I225" s="2">
        <f>VLOOKUP(H225,Cathi!$A$1:$F$18,6,0)</f>
        <v>0</v>
      </c>
      <c r="J225" s="2" t="e">
        <f>VLOOKUP(B225,Sheet3!A:B,2,0)</f>
        <v>#N/A</v>
      </c>
      <c r="K225" s="2" t="e">
        <f t="shared" si="6"/>
        <v>#N/A</v>
      </c>
      <c r="L225" s="2" t="e">
        <f>VLOOKUP(B225,Sheet5!A:G,7,0)</f>
        <v>#N/A</v>
      </c>
      <c r="M225" s="2" t="e">
        <f t="shared" si="7"/>
        <v>#N/A</v>
      </c>
    </row>
    <row r="226" spans="1:13" s="39" customFormat="1" ht="15.75" customHeight="1">
      <c r="A226" s="73">
        <v>3</v>
      </c>
      <c r="B226" s="77" t="s">
        <v>2506</v>
      </c>
      <c r="C226" s="82" t="s">
        <v>1176</v>
      </c>
      <c r="D226" s="85">
        <v>14</v>
      </c>
      <c r="E226" s="89" t="str">
        <f>VLOOKUP(H226,Cathi!$A$1:$B$23,2,0)</f>
        <v>14h00,18/09/19</v>
      </c>
      <c r="F226" s="91" t="s">
        <v>2282</v>
      </c>
      <c r="G226" s="50">
        <v>191</v>
      </c>
      <c r="H226" s="37">
        <v>9</v>
      </c>
      <c r="I226" s="2">
        <f>VLOOKUP(H226,Cathi!$A$1:$F$18,6,0)</f>
        <v>0</v>
      </c>
      <c r="J226" s="2" t="e">
        <f>VLOOKUP(B226,Sheet3!A:B,2,0)</f>
        <v>#N/A</v>
      </c>
      <c r="K226" s="2" t="e">
        <f t="shared" si="6"/>
        <v>#N/A</v>
      </c>
      <c r="L226" s="2" t="e">
        <f>VLOOKUP(B226,Sheet5!A:G,7,0)</f>
        <v>#N/A</v>
      </c>
      <c r="M226" s="2" t="e">
        <f t="shared" si="7"/>
        <v>#N/A</v>
      </c>
    </row>
    <row r="227" spans="1:13" s="39" customFormat="1" ht="15.75" customHeight="1">
      <c r="A227" s="63">
        <v>4</v>
      </c>
      <c r="B227" s="76" t="s">
        <v>2507</v>
      </c>
      <c r="C227" s="81" t="s">
        <v>1827</v>
      </c>
      <c r="D227" s="63">
        <v>12</v>
      </c>
      <c r="E227" s="88" t="str">
        <f>VLOOKUP(H227,Cathi!$A$1:$B$23,2,0)</f>
        <v>14h00,17/09/19</v>
      </c>
      <c r="F227" s="63" t="s">
        <v>2282</v>
      </c>
      <c r="G227" s="50">
        <v>191</v>
      </c>
      <c r="H227" s="37">
        <v>8</v>
      </c>
      <c r="I227" s="2">
        <f>VLOOKUP(H227,Cathi!$A$1:$F$18,6,0)</f>
        <v>0</v>
      </c>
      <c r="J227" s="2" t="e">
        <f>VLOOKUP(B227,Sheet3!A:B,2,0)</f>
        <v>#N/A</v>
      </c>
      <c r="K227" s="2" t="e">
        <f t="shared" si="6"/>
        <v>#N/A</v>
      </c>
      <c r="L227" s="2" t="e">
        <f>VLOOKUP(B227,Sheet5!A:G,7,0)</f>
        <v>#N/A</v>
      </c>
      <c r="M227" s="2" t="e">
        <f t="shared" si="7"/>
        <v>#N/A</v>
      </c>
    </row>
    <row r="228" spans="1:13" s="39" customFormat="1" ht="15.75" customHeight="1">
      <c r="A228" s="68">
        <v>6</v>
      </c>
      <c r="B228" s="69" t="s">
        <v>2508</v>
      </c>
      <c r="C228" s="70" t="s">
        <v>2095</v>
      </c>
      <c r="D228" s="68">
        <v>16</v>
      </c>
      <c r="E228" s="71" t="str">
        <f>VLOOKUP(H228,Cathi!$A$1:$B$23,2,0)</f>
        <v>09h30,17/09/19</v>
      </c>
      <c r="F228" s="68" t="s">
        <v>2253</v>
      </c>
      <c r="G228" s="51">
        <v>192</v>
      </c>
      <c r="H228" s="72">
        <v>14</v>
      </c>
      <c r="I228" s="62">
        <f>VLOOKUP(H228,Cathi!$A$1:$F$18,6,0)</f>
        <v>0</v>
      </c>
      <c r="J228" s="62" t="e">
        <f>VLOOKUP(B228,Sheet3!A:B,2,0)</f>
        <v>#N/A</v>
      </c>
      <c r="K228" s="2" t="e">
        <f t="shared" si="6"/>
        <v>#N/A</v>
      </c>
      <c r="L228" s="2" t="e">
        <f>VLOOKUP(B228,Sheet5!A:G,7,0)</f>
        <v>#N/A</v>
      </c>
      <c r="M228" s="2" t="e">
        <f t="shared" si="7"/>
        <v>#N/A</v>
      </c>
    </row>
    <row r="229" spans="1:13" s="39" customFormat="1" ht="15.75" customHeight="1">
      <c r="A229" s="54">
        <v>4</v>
      </c>
      <c r="B229" s="13" t="s">
        <v>1804</v>
      </c>
      <c r="C229" s="14" t="s">
        <v>358</v>
      </c>
      <c r="D229" s="12">
        <v>15</v>
      </c>
      <c r="E229" s="15" t="e">
        <f>VLOOKUP(H229,Cathi!$A$1:$B$23,2,0)</f>
        <v>#N/A</v>
      </c>
      <c r="F229" s="12" t="s">
        <v>2253</v>
      </c>
      <c r="G229" s="50">
        <v>251</v>
      </c>
      <c r="H229" s="37">
        <v>17</v>
      </c>
      <c r="I229" s="2" t="e">
        <f>VLOOKUP(H229,Cathi!$A$1:$F$18,6,0)</f>
        <v>#N/A</v>
      </c>
      <c r="J229" s="2" t="e">
        <f>VLOOKUP(B229,Sheet3!A:B,2,0)</f>
        <v>#N/A</v>
      </c>
      <c r="K229" s="2" t="e">
        <f t="shared" si="6"/>
        <v>#N/A</v>
      </c>
      <c r="L229" s="2" t="e">
        <f>VLOOKUP(B229,Sheet5!A:G,7,0)</f>
        <v>#N/A</v>
      </c>
      <c r="M229" s="2" t="e">
        <f t="shared" si="7"/>
        <v>#N/A</v>
      </c>
    </row>
    <row r="230" spans="1:13" s="39" customFormat="1" ht="15.75" customHeight="1">
      <c r="A230" s="68">
        <v>5</v>
      </c>
      <c r="B230" s="69" t="s">
        <v>2509</v>
      </c>
      <c r="C230" s="70" t="s">
        <v>800</v>
      </c>
      <c r="D230" s="68">
        <v>23</v>
      </c>
      <c r="E230" s="71" t="e">
        <f>VLOOKUP(H230,Cathi!$A$1:$B$23,2,0)</f>
        <v>#N/A</v>
      </c>
      <c r="F230" s="68" t="s">
        <v>2254</v>
      </c>
      <c r="G230" s="50">
        <v>251</v>
      </c>
      <c r="H230" s="37">
        <v>17</v>
      </c>
      <c r="I230" s="2" t="e">
        <f>VLOOKUP(H230,Cathi!$A$1:$F$18,6,0)</f>
        <v>#N/A</v>
      </c>
      <c r="J230" s="2" t="e">
        <f>VLOOKUP(B230,Sheet3!A:B,2,0)</f>
        <v>#N/A</v>
      </c>
      <c r="K230" s="2" t="e">
        <f t="shared" si="6"/>
        <v>#N/A</v>
      </c>
      <c r="L230" s="2" t="e">
        <f>VLOOKUP(B230,Sheet5!A:G,7,0)</f>
        <v>#N/A</v>
      </c>
      <c r="M230" s="2" t="e">
        <f t="shared" si="7"/>
        <v>#N/A</v>
      </c>
    </row>
    <row r="231" spans="1:13" s="39" customFormat="1" ht="15.75" customHeight="1">
      <c r="A231" s="63">
        <v>6</v>
      </c>
      <c r="B231" s="69" t="s">
        <v>2510</v>
      </c>
      <c r="C231" s="70" t="s">
        <v>818</v>
      </c>
      <c r="D231" s="68">
        <v>20</v>
      </c>
      <c r="E231" s="71" t="e">
        <f>VLOOKUP(H231,Cathi!$A$1:$B$23,2,0)</f>
        <v>#N/A</v>
      </c>
      <c r="F231" s="68" t="s">
        <v>2255</v>
      </c>
      <c r="G231" s="50">
        <v>251</v>
      </c>
      <c r="H231" s="37">
        <v>19</v>
      </c>
      <c r="I231" s="2" t="e">
        <f>VLOOKUP(H231,Cathi!$A$1:$F$18,6,0)</f>
        <v>#N/A</v>
      </c>
      <c r="J231" s="2" t="e">
        <f>VLOOKUP(B231,Sheet3!A:B,2,0)</f>
        <v>#N/A</v>
      </c>
      <c r="K231" s="2" t="e">
        <f t="shared" si="6"/>
        <v>#N/A</v>
      </c>
      <c r="L231" s="2" t="e">
        <f>VLOOKUP(B231,Sheet5!A:G,7,0)</f>
        <v>#N/A</v>
      </c>
      <c r="M231" s="2" t="e">
        <f t="shared" si="7"/>
        <v>#N/A</v>
      </c>
    </row>
    <row r="232" spans="1:13" s="39" customFormat="1" ht="15.75" customHeight="1">
      <c r="A232" s="12">
        <v>7</v>
      </c>
      <c r="B232" s="13" t="s">
        <v>2511</v>
      </c>
      <c r="C232" s="14" t="s">
        <v>798</v>
      </c>
      <c r="D232" s="12">
        <v>9</v>
      </c>
      <c r="E232" s="15" t="e">
        <f>VLOOKUP(H232,Cathi!$A$1:$B$23,2,0)</f>
        <v>#N/A</v>
      </c>
      <c r="F232" s="12" t="s">
        <v>2256</v>
      </c>
      <c r="G232" s="50">
        <v>251</v>
      </c>
      <c r="H232" s="37">
        <v>17</v>
      </c>
      <c r="I232" s="2" t="e">
        <f>VLOOKUP(H232,Cathi!$A$1:$F$18,6,0)</f>
        <v>#N/A</v>
      </c>
      <c r="J232" s="2" t="e">
        <f>VLOOKUP(B232,Sheet3!A:B,2,0)</f>
        <v>#N/A</v>
      </c>
      <c r="K232" s="2" t="e">
        <f t="shared" si="6"/>
        <v>#N/A</v>
      </c>
      <c r="L232" s="2" t="e">
        <f>VLOOKUP(B232,Sheet5!A:G,7,0)</f>
        <v>#N/A</v>
      </c>
      <c r="M232" s="2" t="e">
        <f t="shared" si="7"/>
        <v>#N/A</v>
      </c>
    </row>
    <row r="233" spans="1:13" s="39" customFormat="1" ht="15.75" customHeight="1">
      <c r="A233" s="63">
        <v>6</v>
      </c>
      <c r="B233" s="69" t="s">
        <v>2512</v>
      </c>
      <c r="C233" s="70" t="s">
        <v>347</v>
      </c>
      <c r="D233" s="68">
        <v>19</v>
      </c>
      <c r="E233" s="71" t="e">
        <f>VLOOKUP(H233,Cathi!$A$1:$B$23,2,0)</f>
        <v>#N/A</v>
      </c>
      <c r="F233" s="68" t="s">
        <v>2227</v>
      </c>
      <c r="G233" s="50">
        <v>281</v>
      </c>
      <c r="H233" s="37">
        <v>19</v>
      </c>
      <c r="I233" s="2" t="e">
        <f>VLOOKUP(H233,Cathi!$A$1:$F$18,6,0)</f>
        <v>#N/A</v>
      </c>
      <c r="J233" s="2" t="e">
        <f>VLOOKUP(B233,Sheet3!A:B,2,0)</f>
        <v>#N/A</v>
      </c>
      <c r="K233" s="2" t="e">
        <f t="shared" si="6"/>
        <v>#N/A</v>
      </c>
      <c r="L233" s="2" t="e">
        <f>VLOOKUP(B233,Sheet5!A:G,7,0)</f>
        <v>#N/A</v>
      </c>
      <c r="M233" s="2" t="e">
        <f t="shared" si="7"/>
        <v>#N/A</v>
      </c>
    </row>
    <row r="234" spans="1:13" s="39" customFormat="1" ht="15.75" customHeight="1">
      <c r="A234" s="12">
        <v>12</v>
      </c>
      <c r="B234" s="13" t="s">
        <v>2513</v>
      </c>
      <c r="C234" s="14" t="s">
        <v>1230</v>
      </c>
      <c r="D234" s="12">
        <v>33</v>
      </c>
      <c r="E234" s="15" t="e">
        <f>VLOOKUP(H234,Cathi!$A$1:$B$23,2,0)</f>
        <v>#N/A</v>
      </c>
      <c r="F234" s="12" t="s">
        <v>2280</v>
      </c>
      <c r="G234" s="50">
        <v>282</v>
      </c>
      <c r="H234" s="37">
        <v>17</v>
      </c>
      <c r="I234" s="2" t="e">
        <f>VLOOKUP(H234,Cathi!$A$1:$F$18,6,0)</f>
        <v>#N/A</v>
      </c>
      <c r="J234" s="2" t="e">
        <f>VLOOKUP(B234,Sheet3!A:B,2,0)</f>
        <v>#N/A</v>
      </c>
      <c r="K234" s="2" t="e">
        <f t="shared" si="6"/>
        <v>#N/A</v>
      </c>
      <c r="L234" s="2" t="e">
        <f>VLOOKUP(B234,Sheet5!A:G,7,0)</f>
        <v>#N/A</v>
      </c>
      <c r="M234" s="2" t="e">
        <f t="shared" si="7"/>
        <v>#N/A</v>
      </c>
    </row>
    <row r="235" spans="1:13" s="39" customFormat="1" ht="15.75" customHeight="1">
      <c r="A235" s="54">
        <v>20</v>
      </c>
      <c r="B235" s="13" t="s">
        <v>2514</v>
      </c>
      <c r="C235" s="14" t="s">
        <v>1047</v>
      </c>
      <c r="D235" s="12">
        <v>17</v>
      </c>
      <c r="E235" s="15" t="e">
        <f>VLOOKUP(H235,Cathi!$A$1:$B$23,2,0)</f>
        <v>#N/A</v>
      </c>
      <c r="F235" s="12" t="s">
        <v>2259</v>
      </c>
      <c r="G235" s="50">
        <v>283</v>
      </c>
      <c r="H235" s="37">
        <v>17</v>
      </c>
      <c r="I235" s="2" t="e">
        <f>VLOOKUP(H235,Cathi!$A$1:$F$18,6,0)</f>
        <v>#N/A</v>
      </c>
      <c r="J235" s="2" t="e">
        <f>VLOOKUP(B235,Sheet3!A:B,2,0)</f>
        <v>#N/A</v>
      </c>
      <c r="K235" s="2" t="e">
        <f t="shared" si="6"/>
        <v>#N/A</v>
      </c>
      <c r="L235" s="2" t="e">
        <f>VLOOKUP(B235,Sheet5!A:G,7,0)</f>
        <v>#N/A</v>
      </c>
      <c r="M235" s="2" t="e">
        <f t="shared" si="7"/>
        <v>#N/A</v>
      </c>
    </row>
    <row r="236" spans="1:13" s="39" customFormat="1" ht="15.75" customHeight="1">
      <c r="A236" s="15"/>
      <c r="B236" s="74" t="s">
        <v>1368</v>
      </c>
      <c r="C236" s="34" t="s">
        <v>521</v>
      </c>
      <c r="D236" s="10"/>
      <c r="E236" s="10"/>
      <c r="F236" s="10"/>
      <c r="G236" s="52">
        <v>110</v>
      </c>
      <c r="H236" s="34"/>
      <c r="I236" s="8"/>
      <c r="J236" s="2"/>
      <c r="K236" s="2"/>
      <c r="L236" s="2"/>
      <c r="M236" s="2"/>
    </row>
    <row r="237" spans="1:13" s="39" customFormat="1" ht="15.75" customHeight="1">
      <c r="A237" s="54"/>
      <c r="B237" s="74" t="s">
        <v>2515</v>
      </c>
      <c r="C237" s="34" t="s">
        <v>344</v>
      </c>
      <c r="D237" s="10"/>
      <c r="E237" s="10"/>
      <c r="F237" s="10"/>
      <c r="G237" s="52">
        <v>120</v>
      </c>
      <c r="H237" s="34"/>
      <c r="I237" s="2"/>
      <c r="J237" s="2" t="e">
        <f>VLOOKUP(B237,Sheet3!A:B,2,0)</f>
        <v>#N/A</v>
      </c>
      <c r="K237" s="2" t="e">
        <f aca="true" t="shared" si="8" ref="K237:K250">J237=H237</f>
        <v>#N/A</v>
      </c>
      <c r="L237" s="2" t="e">
        <f>VLOOKUP(B237,Sheet5!A:G,7,0)</f>
        <v>#N/A</v>
      </c>
      <c r="M237" s="2" t="e">
        <f aca="true" t="shared" si="9" ref="M237:M250">L237=H237</f>
        <v>#N/A</v>
      </c>
    </row>
    <row r="238" spans="1:13" s="39" customFormat="1" ht="15.75" customHeight="1">
      <c r="A238" s="12"/>
      <c r="B238" s="74" t="s">
        <v>2516</v>
      </c>
      <c r="C238" s="34" t="s">
        <v>665</v>
      </c>
      <c r="D238" s="10"/>
      <c r="E238" s="10"/>
      <c r="F238" s="10"/>
      <c r="G238" s="52">
        <v>130</v>
      </c>
      <c r="H238" s="34"/>
      <c r="I238" s="2"/>
      <c r="J238" s="2" t="e">
        <f>VLOOKUP(B238,Sheet3!A:B,2,0)</f>
        <v>#N/A</v>
      </c>
      <c r="K238" s="2" t="e">
        <f t="shared" si="8"/>
        <v>#N/A</v>
      </c>
      <c r="L238" s="2" t="e">
        <f>VLOOKUP(B238,Sheet5!A:G,7,0)</f>
        <v>#N/A</v>
      </c>
      <c r="M238" s="2" t="e">
        <f t="shared" si="9"/>
        <v>#N/A</v>
      </c>
    </row>
    <row r="239" spans="1:13" s="39" customFormat="1" ht="15.75" customHeight="1">
      <c r="A239" s="54"/>
      <c r="B239" s="74" t="s">
        <v>2517</v>
      </c>
      <c r="C239" s="34" t="s">
        <v>2518</v>
      </c>
      <c r="D239" s="10"/>
      <c r="E239" s="10"/>
      <c r="F239" s="10"/>
      <c r="G239" s="52">
        <v>150</v>
      </c>
      <c r="H239" s="34"/>
      <c r="I239" s="2"/>
      <c r="J239" s="2" t="e">
        <f>VLOOKUP(B239,Sheet3!A:B,2,0)</f>
        <v>#N/A</v>
      </c>
      <c r="K239" s="2" t="e">
        <f t="shared" si="8"/>
        <v>#N/A</v>
      </c>
      <c r="L239" s="2" t="e">
        <f>VLOOKUP(B239,Sheet5!A:G,7,0)</f>
        <v>#N/A</v>
      </c>
      <c r="M239" s="2" t="e">
        <f t="shared" si="9"/>
        <v>#N/A</v>
      </c>
    </row>
    <row r="240" spans="1:13" s="39" customFormat="1" ht="15.75" customHeight="1">
      <c r="A240" s="12"/>
      <c r="B240" s="74" t="s">
        <v>2519</v>
      </c>
      <c r="C240" s="34" t="s">
        <v>400</v>
      </c>
      <c r="D240" s="10"/>
      <c r="E240" s="10"/>
      <c r="F240" s="10"/>
      <c r="G240" s="52">
        <v>220</v>
      </c>
      <c r="H240" s="34"/>
      <c r="I240" s="2"/>
      <c r="J240" s="2" t="e">
        <f>VLOOKUP(B240,Sheet3!A:B,2,0)</f>
        <v>#N/A</v>
      </c>
      <c r="K240" s="2" t="e">
        <f t="shared" si="8"/>
        <v>#N/A</v>
      </c>
      <c r="L240" s="2" t="e">
        <f>VLOOKUP(B240,Sheet5!A:G,7,0)</f>
        <v>#N/A</v>
      </c>
      <c r="M240" s="2" t="e">
        <f t="shared" si="9"/>
        <v>#N/A</v>
      </c>
    </row>
    <row r="241" spans="1:13" s="39" customFormat="1" ht="15.75" customHeight="1">
      <c r="A241" s="54"/>
      <c r="B241" s="74" t="s">
        <v>2520</v>
      </c>
      <c r="C241" s="34" t="s">
        <v>223</v>
      </c>
      <c r="D241" s="10"/>
      <c r="E241" s="10"/>
      <c r="F241" s="10"/>
      <c r="G241" s="52">
        <v>160</v>
      </c>
      <c r="H241" s="34"/>
      <c r="I241" s="2"/>
      <c r="J241" s="2" t="e">
        <f>VLOOKUP(B241,Sheet3!A:B,2,0)</f>
        <v>#N/A</v>
      </c>
      <c r="K241" s="2" t="e">
        <f t="shared" si="8"/>
        <v>#N/A</v>
      </c>
      <c r="L241" s="2" t="e">
        <f>VLOOKUP(B241,Sheet5!A:G,7,0)</f>
        <v>#N/A</v>
      </c>
      <c r="M241" s="2" t="e">
        <f t="shared" si="9"/>
        <v>#N/A</v>
      </c>
    </row>
    <row r="242" spans="1:13" s="39" customFormat="1" ht="15.75" customHeight="1">
      <c r="A242" s="12"/>
      <c r="B242" s="74" t="s">
        <v>2521</v>
      </c>
      <c r="C242" s="34" t="s">
        <v>1086</v>
      </c>
      <c r="D242" s="10"/>
      <c r="E242" s="10"/>
      <c r="F242" s="10"/>
      <c r="G242" s="52">
        <v>170</v>
      </c>
      <c r="H242" s="34"/>
      <c r="I242" s="2"/>
      <c r="J242" s="2" t="e">
        <f>VLOOKUP(B242,Sheet3!A:B,2,0)</f>
        <v>#N/A</v>
      </c>
      <c r="K242" s="2" t="e">
        <f t="shared" si="8"/>
        <v>#N/A</v>
      </c>
      <c r="L242" s="2" t="e">
        <f>VLOOKUP(B242,Sheet5!A:G,7,0)</f>
        <v>#N/A</v>
      </c>
      <c r="M242" s="2" t="e">
        <f t="shared" si="9"/>
        <v>#N/A</v>
      </c>
    </row>
    <row r="243" spans="1:13" s="39" customFormat="1" ht="15.75" customHeight="1">
      <c r="A243" s="54"/>
      <c r="B243" s="74" t="s">
        <v>2522</v>
      </c>
      <c r="C243" s="34" t="s">
        <v>681</v>
      </c>
      <c r="D243" s="10"/>
      <c r="E243" s="10"/>
      <c r="F243" s="10"/>
      <c r="G243" s="52">
        <v>180</v>
      </c>
      <c r="H243" s="34"/>
      <c r="I243" s="2"/>
      <c r="J243" s="2" t="e">
        <f>VLOOKUP(B243,Sheet3!A:B,2,0)</f>
        <v>#N/A</v>
      </c>
      <c r="K243" s="2" t="e">
        <f t="shared" si="8"/>
        <v>#N/A</v>
      </c>
      <c r="L243" s="2" t="e">
        <f>VLOOKUP(B243,Sheet5!A:G,7,0)</f>
        <v>#N/A</v>
      </c>
      <c r="M243" s="2" t="e">
        <f t="shared" si="9"/>
        <v>#N/A</v>
      </c>
    </row>
    <row r="244" spans="1:13" s="39" customFormat="1" ht="15.75" customHeight="1">
      <c r="A244" s="12"/>
      <c r="B244" s="74" t="s">
        <v>2523</v>
      </c>
      <c r="C244" s="34" t="s">
        <v>893</v>
      </c>
      <c r="D244" s="10"/>
      <c r="E244" s="10"/>
      <c r="F244" s="10"/>
      <c r="G244" s="52">
        <v>190</v>
      </c>
      <c r="H244" s="34"/>
      <c r="I244" s="2"/>
      <c r="J244" s="2" t="e">
        <f>VLOOKUP(B244,Sheet3!A:B,2,0)</f>
        <v>#N/A</v>
      </c>
      <c r="K244" s="2" t="e">
        <f t="shared" si="8"/>
        <v>#N/A</v>
      </c>
      <c r="L244" s="2" t="e">
        <f>VLOOKUP(B244,Sheet5!A:G,7,0)</f>
        <v>#N/A</v>
      </c>
      <c r="M244" s="2" t="e">
        <f t="shared" si="9"/>
        <v>#N/A</v>
      </c>
    </row>
    <row r="245" spans="1:13" s="39" customFormat="1" ht="15.75" customHeight="1">
      <c r="A245" s="54"/>
      <c r="B245" s="74" t="s">
        <v>2524</v>
      </c>
      <c r="C245" s="34" t="s">
        <v>1473</v>
      </c>
      <c r="D245" s="10"/>
      <c r="E245" s="10"/>
      <c r="F245" s="10"/>
      <c r="G245" s="52">
        <v>230</v>
      </c>
      <c r="H245" s="34"/>
      <c r="I245" s="2"/>
      <c r="J245" s="2" t="e">
        <f>VLOOKUP(B245,Sheet3!A:B,2,0)</f>
        <v>#N/A</v>
      </c>
      <c r="K245" s="2" t="e">
        <f t="shared" si="8"/>
        <v>#N/A</v>
      </c>
      <c r="L245" s="2" t="e">
        <f>VLOOKUP(B245,Sheet5!A:G,7,0)</f>
        <v>#N/A</v>
      </c>
      <c r="M245" s="2" t="e">
        <f t="shared" si="9"/>
        <v>#N/A</v>
      </c>
    </row>
    <row r="246" spans="1:13" s="39" customFormat="1" ht="15.75" customHeight="1">
      <c r="A246" s="12"/>
      <c r="B246" s="74" t="s">
        <v>2525</v>
      </c>
      <c r="C246" s="34" t="s">
        <v>732</v>
      </c>
      <c r="D246" s="10"/>
      <c r="E246" s="10"/>
      <c r="F246" s="10"/>
      <c r="G246" s="52">
        <v>240</v>
      </c>
      <c r="H246" s="34"/>
      <c r="I246" s="2"/>
      <c r="J246" s="2" t="e">
        <f>VLOOKUP(B246,Sheet3!A:B,2,0)</f>
        <v>#N/A</v>
      </c>
      <c r="K246" s="2" t="e">
        <f t="shared" si="8"/>
        <v>#N/A</v>
      </c>
      <c r="L246" s="2" t="e">
        <f>VLOOKUP(B246,Sheet5!A:G,7,0)</f>
        <v>#N/A</v>
      </c>
      <c r="M246" s="2" t="e">
        <f t="shared" si="9"/>
        <v>#N/A</v>
      </c>
    </row>
    <row r="247" spans="1:13" s="39" customFormat="1" ht="15.75" customHeight="1">
      <c r="A247" s="54"/>
      <c r="B247" s="75" t="s">
        <v>1917</v>
      </c>
      <c r="C247" s="80" t="s">
        <v>441</v>
      </c>
      <c r="D247" s="53"/>
      <c r="E247" s="53"/>
      <c r="F247" s="53"/>
      <c r="G247" s="52">
        <v>250</v>
      </c>
      <c r="H247" s="34"/>
      <c r="I247" s="2"/>
      <c r="J247" s="2" t="e">
        <f>VLOOKUP(B247,Sheet3!A:B,2,0)</f>
        <v>#N/A</v>
      </c>
      <c r="K247" s="2" t="e">
        <f t="shared" si="8"/>
        <v>#N/A</v>
      </c>
      <c r="L247" s="2" t="e">
        <f>VLOOKUP(B247,Sheet5!A:G,7,0)</f>
        <v>#N/A</v>
      </c>
      <c r="M247" s="2" t="e">
        <f t="shared" si="9"/>
        <v>#N/A</v>
      </c>
    </row>
    <row r="248" spans="1:13" s="39" customFormat="1" ht="15.75" customHeight="1">
      <c r="A248" s="11"/>
      <c r="B248" s="9" t="s">
        <v>2526</v>
      </c>
      <c r="C248" s="7" t="s">
        <v>120</v>
      </c>
      <c r="D248" s="6"/>
      <c r="E248" s="6"/>
      <c r="F248" s="52"/>
      <c r="G248" s="52">
        <v>260</v>
      </c>
      <c r="H248" s="34"/>
      <c r="I248" s="2"/>
      <c r="J248" s="2" t="e">
        <f>VLOOKUP(B248,Sheet3!A:B,2,0)</f>
        <v>#N/A</v>
      </c>
      <c r="K248" s="2" t="e">
        <f t="shared" si="8"/>
        <v>#N/A</v>
      </c>
      <c r="L248" s="2" t="e">
        <f>VLOOKUP(B248,Sheet5!A:G,7,0)</f>
        <v>#N/A</v>
      </c>
      <c r="M248" s="2" t="e">
        <f t="shared" si="9"/>
        <v>#N/A</v>
      </c>
    </row>
    <row r="249" spans="1:13" s="39" customFormat="1" ht="15.75" customHeight="1">
      <c r="A249" s="54"/>
      <c r="B249" s="78" t="s">
        <v>2527</v>
      </c>
      <c r="C249" s="83" t="s">
        <v>2102</v>
      </c>
      <c r="D249" s="86"/>
      <c r="E249" s="86"/>
      <c r="F249" s="86"/>
      <c r="G249" s="52">
        <v>280</v>
      </c>
      <c r="H249" s="34"/>
      <c r="I249" s="2"/>
      <c r="J249" s="2" t="e">
        <f>VLOOKUP(B249,Sheet3!A:B,2,0)</f>
        <v>#N/A</v>
      </c>
      <c r="K249" s="2" t="e">
        <f t="shared" si="8"/>
        <v>#N/A</v>
      </c>
      <c r="L249" s="2" t="e">
        <f>VLOOKUP(B249,Sheet5!A:G,7,0)</f>
        <v>#N/A</v>
      </c>
      <c r="M249" s="2" t="e">
        <f t="shared" si="9"/>
        <v>#N/A</v>
      </c>
    </row>
    <row r="250" spans="1:13" s="39" customFormat="1" ht="15.75" customHeight="1">
      <c r="A250" s="12"/>
      <c r="B250" s="74" t="s">
        <v>2528</v>
      </c>
      <c r="C250" s="34" t="s">
        <v>443</v>
      </c>
      <c r="D250" s="10"/>
      <c r="E250" s="10"/>
      <c r="F250" s="10"/>
      <c r="G250" s="52">
        <v>290</v>
      </c>
      <c r="H250" s="34"/>
      <c r="I250" s="2"/>
      <c r="J250" s="2" t="e">
        <f>VLOOKUP(B250,Sheet3!A:B,2,0)</f>
        <v>#N/A</v>
      </c>
      <c r="K250" s="2" t="e">
        <f t="shared" si="8"/>
        <v>#N/A</v>
      </c>
      <c r="L250" s="2" t="e">
        <f>VLOOKUP(B250,Sheet5!A:G,7,0)</f>
        <v>#N/A</v>
      </c>
      <c r="M250" s="2" t="e">
        <f t="shared" si="9"/>
        <v>#N/A</v>
      </c>
    </row>
    <row r="251" spans="2:3" ht="15">
      <c r="B251" s="3" t="s">
        <v>2529</v>
      </c>
      <c r="C251" s="2" t="s">
        <v>469</v>
      </c>
    </row>
    <row r="252" spans="2:3" ht="15">
      <c r="B252" s="3" t="s">
        <v>2530</v>
      </c>
      <c r="C252" s="2" t="s">
        <v>476</v>
      </c>
    </row>
    <row r="253" spans="2:3" ht="15">
      <c r="B253" s="3" t="s">
        <v>2531</v>
      </c>
      <c r="C253" s="2" t="s">
        <v>509</v>
      </c>
    </row>
    <row r="254" spans="2:3" ht="15">
      <c r="B254" s="3" t="s">
        <v>1937</v>
      </c>
      <c r="C254" s="2" t="s">
        <v>1938</v>
      </c>
    </row>
    <row r="255" spans="2:3" ht="15">
      <c r="B255" s="3" t="s">
        <v>1941</v>
      </c>
      <c r="C255" s="2" t="s">
        <v>500</v>
      </c>
    </row>
    <row r="256" spans="2:3" ht="15">
      <c r="B256" s="3" t="s">
        <v>2532</v>
      </c>
      <c r="C256" s="2" t="s">
        <v>501</v>
      </c>
    </row>
    <row r="257" spans="2:3" ht="15">
      <c r="B257" s="3" t="s">
        <v>2533</v>
      </c>
      <c r="C257" s="2" t="s">
        <v>429</v>
      </c>
    </row>
    <row r="258" spans="2:3" ht="15">
      <c r="B258" s="3" t="s">
        <v>1958</v>
      </c>
      <c r="C258" s="2" t="s">
        <v>429</v>
      </c>
    </row>
    <row r="259" spans="2:3" ht="15">
      <c r="B259" s="3" t="s">
        <v>2534</v>
      </c>
      <c r="C259" s="2" t="s">
        <v>427</v>
      </c>
    </row>
    <row r="260" spans="2:3" ht="15">
      <c r="B260" s="3" t="s">
        <v>2535</v>
      </c>
      <c r="C260" s="2" t="s">
        <v>1334</v>
      </c>
    </row>
    <row r="261" spans="2:3" ht="15">
      <c r="B261" s="3" t="s">
        <v>2536</v>
      </c>
      <c r="C261" s="2" t="s">
        <v>434</v>
      </c>
    </row>
    <row r="262" spans="2:3" ht="15">
      <c r="B262" s="3" t="s">
        <v>2537</v>
      </c>
      <c r="C262" s="2" t="s">
        <v>1458</v>
      </c>
    </row>
    <row r="263" spans="2:3" ht="15">
      <c r="B263" s="3" t="s">
        <v>2538</v>
      </c>
      <c r="C263" s="2" t="s">
        <v>1089</v>
      </c>
    </row>
    <row r="264" spans="2:3" ht="15">
      <c r="B264" s="3" t="s">
        <v>2539</v>
      </c>
      <c r="C264" s="2" t="s">
        <v>527</v>
      </c>
    </row>
    <row r="265" spans="2:3" ht="15">
      <c r="B265" s="3" t="s">
        <v>1469</v>
      </c>
      <c r="C265" s="2" t="s">
        <v>529</v>
      </c>
    </row>
    <row r="266" spans="2:3" ht="15">
      <c r="B266" s="3" t="s">
        <v>1652</v>
      </c>
      <c r="C266" s="2" t="s">
        <v>1653</v>
      </c>
    </row>
    <row r="267" spans="2:3" ht="15">
      <c r="B267" s="3" t="s">
        <v>2540</v>
      </c>
      <c r="C267" s="2" t="s">
        <v>541</v>
      </c>
    </row>
    <row r="268" spans="2:3" ht="15">
      <c r="B268" s="3" t="s">
        <v>2541</v>
      </c>
      <c r="C268" s="2" t="s">
        <v>523</v>
      </c>
    </row>
    <row r="269" spans="2:3" ht="15">
      <c r="B269" s="3" t="s">
        <v>2542</v>
      </c>
      <c r="C269" s="2" t="s">
        <v>522</v>
      </c>
    </row>
    <row r="270" spans="2:3" ht="15">
      <c r="B270" s="3" t="s">
        <v>1978</v>
      </c>
      <c r="C270" s="2" t="s">
        <v>554</v>
      </c>
    </row>
    <row r="271" spans="2:3" ht="15">
      <c r="B271" s="3" t="s">
        <v>1489</v>
      </c>
      <c r="C271" s="2" t="s">
        <v>575</v>
      </c>
    </row>
    <row r="272" spans="2:3" ht="15">
      <c r="B272" s="3" t="s">
        <v>1453</v>
      </c>
      <c r="C272" s="2" t="s">
        <v>577</v>
      </c>
    </row>
    <row r="273" spans="2:3" ht="15">
      <c r="B273" s="3" t="s">
        <v>1490</v>
      </c>
      <c r="C273" s="2" t="s">
        <v>577</v>
      </c>
    </row>
    <row r="274" spans="2:3" ht="15">
      <c r="B274" s="3" t="s">
        <v>2543</v>
      </c>
      <c r="C274" s="2" t="s">
        <v>1236</v>
      </c>
    </row>
    <row r="275" spans="2:3" ht="15">
      <c r="B275" s="3" t="s">
        <v>1663</v>
      </c>
      <c r="C275" s="2" t="s">
        <v>1152</v>
      </c>
    </row>
    <row r="276" spans="2:3" ht="15">
      <c r="B276" s="3" t="s">
        <v>2115</v>
      </c>
      <c r="C276" s="2" t="s">
        <v>554</v>
      </c>
    </row>
    <row r="277" spans="2:3" ht="15">
      <c r="B277" s="3" t="s">
        <v>2127</v>
      </c>
      <c r="C277" s="2" t="s">
        <v>1181</v>
      </c>
    </row>
    <row r="278" spans="2:3" ht="15">
      <c r="B278" s="3" t="s">
        <v>2544</v>
      </c>
      <c r="C278" s="2" t="s">
        <v>1268</v>
      </c>
    </row>
    <row r="279" spans="2:3" ht="15">
      <c r="B279" s="3" t="s">
        <v>2545</v>
      </c>
      <c r="C279" s="2" t="s">
        <v>1271</v>
      </c>
    </row>
    <row r="280" spans="2:3" ht="15">
      <c r="B280" s="3" t="s">
        <v>2107</v>
      </c>
      <c r="C280" s="2" t="s">
        <v>1044</v>
      </c>
    </row>
    <row r="281" spans="2:3" ht="15">
      <c r="B281" s="3" t="s">
        <v>2546</v>
      </c>
      <c r="C281" s="2" t="s">
        <v>277</v>
      </c>
    </row>
  </sheetData>
  <sheetProtection/>
  <autoFilter ref="A5:M250"/>
  <mergeCells count="2">
    <mergeCell ref="A1:F1"/>
    <mergeCell ref="A2:F2"/>
  </mergeCells>
  <printOptions/>
  <pageMargins left="0.7" right="0.4" top="0.6" bottom="0.7" header="0.3" footer="0.3"/>
  <pageSetup horizontalDpi="600" verticalDpi="600" orientation="portrait" paperSize="9" r:id="rId1"/>
  <headerFooter>
    <oddFooter>&amp;C&amp;"Times New Roman,Regular"Trang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31"/>
  <sheetViews>
    <sheetView zoomScalePageLayoutView="0" workbookViewId="0" topLeftCell="A1">
      <selection activeCell="B1" sqref="B1:B231"/>
    </sheetView>
  </sheetViews>
  <sheetFormatPr defaultColWidth="9.140625" defaultRowHeight="15"/>
  <sheetData>
    <row r="1" spans="1:2" ht="15">
      <c r="A1" s="16">
        <v>11101</v>
      </c>
      <c r="B1" s="16">
        <v>20</v>
      </c>
    </row>
    <row r="2" spans="1:2" ht="15">
      <c r="A2" s="16">
        <v>11102</v>
      </c>
      <c r="B2" s="16">
        <v>20</v>
      </c>
    </row>
    <row r="3" spans="1:2" ht="15">
      <c r="A3" s="16">
        <v>11103</v>
      </c>
      <c r="B3" s="16">
        <v>20</v>
      </c>
    </row>
    <row r="4" spans="1:2" ht="15">
      <c r="A4" s="16">
        <v>11104</v>
      </c>
      <c r="B4" s="16">
        <v>16</v>
      </c>
    </row>
    <row r="5" spans="1:2" ht="15">
      <c r="A5" s="16">
        <v>11107</v>
      </c>
      <c r="B5" s="16">
        <v>19</v>
      </c>
    </row>
    <row r="6" spans="1:2" ht="15">
      <c r="A6" s="16">
        <v>11108</v>
      </c>
      <c r="B6" s="16">
        <v>19</v>
      </c>
    </row>
    <row r="7" spans="1:2" ht="15">
      <c r="A7" s="16">
        <v>11109</v>
      </c>
      <c r="B7" s="16">
        <v>18</v>
      </c>
    </row>
    <row r="8" spans="1:2" ht="15">
      <c r="A8" s="16">
        <v>11110</v>
      </c>
      <c r="B8" s="16">
        <v>20</v>
      </c>
    </row>
    <row r="9" spans="1:2" ht="15">
      <c r="A9" s="16">
        <v>11111</v>
      </c>
      <c r="B9" s="16">
        <v>1</v>
      </c>
    </row>
    <row r="10" spans="1:2" ht="15">
      <c r="A10" s="16">
        <v>11114</v>
      </c>
      <c r="B10" s="16">
        <v>20</v>
      </c>
    </row>
    <row r="11" spans="1:2" ht="15">
      <c r="A11" s="16">
        <v>11202</v>
      </c>
      <c r="B11" s="16">
        <v>17</v>
      </c>
    </row>
    <row r="12" spans="1:2" ht="15">
      <c r="A12" s="16">
        <v>11205</v>
      </c>
      <c r="B12" s="16">
        <v>19</v>
      </c>
    </row>
    <row r="13" spans="1:2" ht="15">
      <c r="A13" s="16">
        <v>11206</v>
      </c>
      <c r="B13" s="16">
        <v>17</v>
      </c>
    </row>
    <row r="14" spans="1:2" ht="15">
      <c r="A14" s="16">
        <v>11207</v>
      </c>
      <c r="B14" s="16">
        <v>15</v>
      </c>
    </row>
    <row r="15" spans="1:2" ht="15">
      <c r="A15" s="16">
        <v>11208</v>
      </c>
      <c r="B15" s="16">
        <v>17</v>
      </c>
    </row>
    <row r="16" spans="1:2" ht="15">
      <c r="A16" s="16">
        <v>11209</v>
      </c>
      <c r="B16" s="16">
        <v>19</v>
      </c>
    </row>
    <row r="17" spans="1:2" ht="15">
      <c r="A17" s="16">
        <v>11211</v>
      </c>
      <c r="B17" s="16">
        <v>13</v>
      </c>
    </row>
    <row r="18" spans="1:2" ht="15">
      <c r="A18" s="16">
        <v>11214</v>
      </c>
      <c r="B18" s="16">
        <v>15</v>
      </c>
    </row>
    <row r="19" spans="1:2" ht="15">
      <c r="A19" s="16">
        <v>11401</v>
      </c>
      <c r="B19" s="16">
        <v>17</v>
      </c>
    </row>
    <row r="20" spans="1:2" ht="15">
      <c r="A20" s="16">
        <v>11402</v>
      </c>
      <c r="B20" s="16">
        <v>20</v>
      </c>
    </row>
    <row r="21" spans="1:2" ht="15">
      <c r="A21" s="16">
        <v>11403</v>
      </c>
      <c r="B21" s="16">
        <v>20</v>
      </c>
    </row>
    <row r="22" spans="1:2" ht="15">
      <c r="A22" s="16">
        <v>11405</v>
      </c>
      <c r="B22" s="16">
        <v>16</v>
      </c>
    </row>
    <row r="23" spans="1:2" ht="15">
      <c r="A23" s="16">
        <v>11406</v>
      </c>
      <c r="B23" s="16">
        <v>20</v>
      </c>
    </row>
    <row r="24" spans="1:2" ht="15">
      <c r="A24" s="16">
        <v>11408</v>
      </c>
      <c r="B24" s="16">
        <v>16</v>
      </c>
    </row>
    <row r="25" spans="1:2" ht="15">
      <c r="A25" s="16">
        <v>11429</v>
      </c>
      <c r="B25" s="16">
        <v>19</v>
      </c>
    </row>
    <row r="26" spans="1:2" ht="15">
      <c r="A26" t="s">
        <v>1187</v>
      </c>
      <c r="B26" s="16">
        <v>20</v>
      </c>
    </row>
    <row r="27" spans="1:2" ht="15">
      <c r="A27" s="16">
        <v>11435</v>
      </c>
      <c r="B27" s="16">
        <v>16</v>
      </c>
    </row>
    <row r="28" spans="1:2" ht="15">
      <c r="A28" s="16">
        <v>12101</v>
      </c>
      <c r="B28" s="16">
        <v>20</v>
      </c>
    </row>
    <row r="29" spans="1:2" ht="15">
      <c r="A29" s="16">
        <v>12105</v>
      </c>
      <c r="B29" s="16">
        <v>20</v>
      </c>
    </row>
    <row r="30" spans="1:2" ht="15">
      <c r="A30" s="16">
        <v>12106</v>
      </c>
      <c r="B30" s="16">
        <v>3</v>
      </c>
    </row>
    <row r="31" spans="1:2" ht="15">
      <c r="A31" s="16">
        <v>12107</v>
      </c>
      <c r="B31" s="16">
        <v>20</v>
      </c>
    </row>
    <row r="32" spans="1:2" ht="15">
      <c r="A32" s="16">
        <v>12108</v>
      </c>
      <c r="B32" s="16">
        <v>20</v>
      </c>
    </row>
    <row r="33" spans="1:2" ht="15">
      <c r="A33" s="16">
        <v>12109</v>
      </c>
      <c r="B33" s="16">
        <v>20</v>
      </c>
    </row>
    <row r="34" spans="1:2" ht="15">
      <c r="A34" s="16">
        <v>12201</v>
      </c>
      <c r="B34" s="16">
        <v>20</v>
      </c>
    </row>
    <row r="35" spans="1:2" ht="15">
      <c r="A35" s="16">
        <v>12202</v>
      </c>
      <c r="B35" s="16">
        <v>19</v>
      </c>
    </row>
    <row r="36" spans="1:2" ht="15">
      <c r="A36" s="16">
        <v>12209</v>
      </c>
      <c r="B36" s="16">
        <v>20</v>
      </c>
    </row>
    <row r="37" spans="1:2" ht="15">
      <c r="A37" s="16">
        <v>12307</v>
      </c>
      <c r="B37" s="16">
        <v>19</v>
      </c>
    </row>
    <row r="38" spans="1:2" ht="15">
      <c r="A38" s="16">
        <v>12326</v>
      </c>
      <c r="B38" s="16">
        <v>20</v>
      </c>
    </row>
    <row r="39" spans="1:2" ht="15">
      <c r="A39" s="16">
        <v>12401</v>
      </c>
      <c r="B39" s="16">
        <v>20</v>
      </c>
    </row>
    <row r="40" spans="1:2" ht="15">
      <c r="A40" s="16">
        <v>13101</v>
      </c>
      <c r="B40" s="16">
        <v>1</v>
      </c>
    </row>
    <row r="41" spans="1:2" ht="15">
      <c r="A41" s="16">
        <v>13102</v>
      </c>
      <c r="B41" s="16">
        <v>20</v>
      </c>
    </row>
    <row r="42" spans="1:2" ht="15">
      <c r="A42" s="16">
        <v>13114</v>
      </c>
      <c r="B42" s="16">
        <v>18</v>
      </c>
    </row>
    <row r="43" spans="1:2" ht="15">
      <c r="A43" s="16">
        <v>13120</v>
      </c>
      <c r="B43" s="16">
        <v>20</v>
      </c>
    </row>
    <row r="44" spans="1:2" ht="15">
      <c r="A44" s="16">
        <v>13150</v>
      </c>
      <c r="B44" s="16">
        <v>19</v>
      </c>
    </row>
    <row r="45" spans="1:2" ht="15">
      <c r="A45" s="16">
        <v>13171</v>
      </c>
      <c r="B45" s="16">
        <v>17</v>
      </c>
    </row>
    <row r="46" spans="1:2" ht="15">
      <c r="A46" s="16">
        <v>13181</v>
      </c>
      <c r="B46" s="16">
        <v>19</v>
      </c>
    </row>
    <row r="47" spans="1:2" ht="15">
      <c r="A47" s="16">
        <v>13201</v>
      </c>
      <c r="B47" s="16">
        <v>20</v>
      </c>
    </row>
    <row r="48" spans="1:2" ht="15">
      <c r="A48" s="16">
        <v>13202</v>
      </c>
      <c r="B48" s="16">
        <v>17</v>
      </c>
    </row>
    <row r="49" spans="1:2" ht="15">
      <c r="A49" s="16">
        <v>13204</v>
      </c>
      <c r="B49" s="16">
        <v>20</v>
      </c>
    </row>
    <row r="50" spans="1:2" ht="15">
      <c r="A50" s="16">
        <v>13208</v>
      </c>
      <c r="B50" s="16">
        <v>18</v>
      </c>
    </row>
    <row r="51" spans="1:2" ht="15">
      <c r="A51" s="16">
        <v>13209</v>
      </c>
      <c r="B51" s="16">
        <v>17</v>
      </c>
    </row>
    <row r="52" spans="1:2" ht="15">
      <c r="A52" s="16">
        <v>13226</v>
      </c>
      <c r="B52" s="16">
        <v>20</v>
      </c>
    </row>
    <row r="53" spans="1:2" ht="15">
      <c r="A53" s="16">
        <v>13232</v>
      </c>
      <c r="B53" s="16">
        <v>19</v>
      </c>
    </row>
    <row r="54" spans="1:2" ht="15">
      <c r="A54" s="16">
        <v>13233</v>
      </c>
      <c r="B54" s="16">
        <v>20</v>
      </c>
    </row>
    <row r="55" spans="1:2" ht="15">
      <c r="A55" s="16">
        <v>13251</v>
      </c>
      <c r="B55" s="16">
        <v>20</v>
      </c>
    </row>
    <row r="56" spans="1:2" ht="15">
      <c r="A56" s="16">
        <v>13252</v>
      </c>
      <c r="B56" s="16">
        <v>20</v>
      </c>
    </row>
    <row r="57" spans="1:2" ht="15">
      <c r="A57" s="16">
        <v>13254</v>
      </c>
      <c r="B57" s="16">
        <v>20</v>
      </c>
    </row>
    <row r="58" spans="1:2" ht="15">
      <c r="A58" s="16">
        <v>13256</v>
      </c>
      <c r="B58" s="16">
        <v>20</v>
      </c>
    </row>
    <row r="59" spans="1:2" ht="15">
      <c r="A59" s="16">
        <v>13257</v>
      </c>
      <c r="B59" s="16">
        <v>19</v>
      </c>
    </row>
    <row r="60" spans="1:2" ht="15">
      <c r="A60" s="16">
        <v>13301</v>
      </c>
      <c r="B60" s="16">
        <v>19</v>
      </c>
    </row>
    <row r="61" spans="1:2" ht="15">
      <c r="A61" s="16">
        <v>13303</v>
      </c>
      <c r="B61" s="16">
        <v>18</v>
      </c>
    </row>
    <row r="62" spans="1:2" ht="15">
      <c r="A62" s="16">
        <v>13305</v>
      </c>
      <c r="B62" s="16">
        <v>19</v>
      </c>
    </row>
    <row r="63" spans="1:2" ht="15">
      <c r="A63" s="16">
        <v>13308</v>
      </c>
      <c r="B63" s="16">
        <v>20</v>
      </c>
    </row>
    <row r="64" spans="1:2" ht="15">
      <c r="A64" s="16">
        <v>13310</v>
      </c>
      <c r="B64" s="16">
        <v>18</v>
      </c>
    </row>
    <row r="65" spans="1:2" ht="15">
      <c r="A65" s="16">
        <v>13332</v>
      </c>
      <c r="B65" s="16">
        <v>20</v>
      </c>
    </row>
    <row r="66" spans="1:2" ht="15">
      <c r="A66" s="16">
        <v>13334</v>
      </c>
      <c r="B66" s="16">
        <v>16</v>
      </c>
    </row>
    <row r="67" spans="1:2" ht="15">
      <c r="A67" s="16">
        <v>13336</v>
      </c>
      <c r="B67" s="16">
        <v>17</v>
      </c>
    </row>
    <row r="68" spans="1:2" ht="15">
      <c r="A68" s="16">
        <v>13350</v>
      </c>
      <c r="B68" s="16">
        <v>16</v>
      </c>
    </row>
    <row r="69" spans="1:2" ht="15">
      <c r="A69" s="16">
        <v>13352</v>
      </c>
      <c r="B69" s="16">
        <v>20</v>
      </c>
    </row>
    <row r="70" spans="1:2" ht="15">
      <c r="A70" t="s">
        <v>439</v>
      </c>
      <c r="B70" s="16">
        <v>15</v>
      </c>
    </row>
    <row r="71" spans="1:2" ht="15">
      <c r="A71" s="16">
        <v>13404</v>
      </c>
      <c r="B71" s="16">
        <v>17</v>
      </c>
    </row>
    <row r="72" spans="1:2" ht="15">
      <c r="A72" s="16">
        <v>13410</v>
      </c>
      <c r="B72" s="16">
        <v>13</v>
      </c>
    </row>
    <row r="73" spans="1:2" ht="15">
      <c r="A73" s="16">
        <v>13450</v>
      </c>
      <c r="B73" s="16">
        <v>8</v>
      </c>
    </row>
    <row r="74" spans="1:2" ht="15">
      <c r="A74" s="16">
        <v>13451</v>
      </c>
      <c r="B74" s="16">
        <v>19</v>
      </c>
    </row>
    <row r="75" spans="1:2" ht="15">
      <c r="A75" s="16">
        <v>13452</v>
      </c>
      <c r="B75" s="16">
        <v>5</v>
      </c>
    </row>
    <row r="76" spans="1:2" ht="15">
      <c r="A76" s="16">
        <v>13476</v>
      </c>
      <c r="B76" s="16">
        <v>1</v>
      </c>
    </row>
    <row r="77" spans="1:2" ht="15">
      <c r="A77" s="16">
        <v>15101</v>
      </c>
      <c r="B77" s="16">
        <v>11</v>
      </c>
    </row>
    <row r="78" spans="1:2" ht="15">
      <c r="A78" t="s">
        <v>1212</v>
      </c>
      <c r="B78" s="16">
        <v>11</v>
      </c>
    </row>
    <row r="79" spans="1:2" ht="15">
      <c r="A79" s="16">
        <v>15102</v>
      </c>
      <c r="B79" s="16">
        <v>20</v>
      </c>
    </row>
    <row r="80" spans="1:2" ht="15">
      <c r="A80" s="16">
        <v>15103</v>
      </c>
      <c r="B80" s="16">
        <v>17</v>
      </c>
    </row>
    <row r="81" spans="1:2" ht="15">
      <c r="A81" s="16">
        <v>15104</v>
      </c>
      <c r="B81" s="16">
        <v>10</v>
      </c>
    </row>
    <row r="82" spans="1:2" ht="15">
      <c r="A82" t="s">
        <v>1250</v>
      </c>
      <c r="B82" s="16">
        <v>10</v>
      </c>
    </row>
    <row r="83" spans="1:2" ht="15">
      <c r="A83" s="16">
        <v>15111</v>
      </c>
      <c r="B83" s="16">
        <v>3</v>
      </c>
    </row>
    <row r="84" spans="1:2" ht="15">
      <c r="A84" s="16">
        <v>15113</v>
      </c>
      <c r="B84" s="16">
        <v>2</v>
      </c>
    </row>
    <row r="85" spans="1:2" ht="15">
      <c r="A85" s="16">
        <v>15123</v>
      </c>
      <c r="B85" s="16">
        <v>18</v>
      </c>
    </row>
    <row r="86" spans="1:2" ht="15">
      <c r="A86" s="16">
        <v>15124</v>
      </c>
      <c r="B86" s="16">
        <v>18</v>
      </c>
    </row>
    <row r="87" spans="1:2" ht="15">
      <c r="A87" s="16">
        <v>15126</v>
      </c>
      <c r="B87" s="16">
        <v>20</v>
      </c>
    </row>
    <row r="88" spans="1:2" ht="15">
      <c r="A88" s="16">
        <v>15127</v>
      </c>
      <c r="B88" s="16">
        <v>20</v>
      </c>
    </row>
    <row r="89" spans="1:2" ht="15">
      <c r="A89" s="16">
        <v>15203</v>
      </c>
      <c r="B89" s="16">
        <v>19</v>
      </c>
    </row>
    <row r="90" spans="1:2" ht="15">
      <c r="A90" s="16">
        <v>15205</v>
      </c>
      <c r="B90" s="16">
        <v>6</v>
      </c>
    </row>
    <row r="91" spans="1:2" ht="15">
      <c r="A91" s="16">
        <v>15211</v>
      </c>
      <c r="B91" s="16">
        <v>11</v>
      </c>
    </row>
    <row r="92" spans="1:2" ht="15">
      <c r="A92" t="s">
        <v>29</v>
      </c>
      <c r="B92" s="16">
        <v>20</v>
      </c>
    </row>
    <row r="93" spans="1:2" ht="15">
      <c r="A93" s="16">
        <v>15305</v>
      </c>
      <c r="B93" s="16">
        <v>18</v>
      </c>
    </row>
    <row r="94" spans="1:2" ht="15">
      <c r="A94" t="s">
        <v>1830</v>
      </c>
      <c r="B94" s="16">
        <v>18</v>
      </c>
    </row>
    <row r="95" spans="1:2" ht="15">
      <c r="A95" s="16">
        <v>15308</v>
      </c>
      <c r="B95" s="16">
        <v>16</v>
      </c>
    </row>
    <row r="96" spans="1:2" ht="15">
      <c r="A96" s="16">
        <v>15310</v>
      </c>
      <c r="B96" s="16">
        <v>18</v>
      </c>
    </row>
    <row r="97" spans="1:2" ht="15">
      <c r="A97" t="s">
        <v>30</v>
      </c>
      <c r="B97" s="16">
        <v>19</v>
      </c>
    </row>
    <row r="98" spans="1:2" ht="15">
      <c r="A98" s="16">
        <v>15601</v>
      </c>
      <c r="B98" s="16">
        <v>1</v>
      </c>
    </row>
    <row r="99" spans="1:2" ht="15">
      <c r="A99" s="16">
        <v>15603</v>
      </c>
      <c r="B99" s="16">
        <v>18</v>
      </c>
    </row>
    <row r="100" spans="1:2" ht="15">
      <c r="A100" s="16">
        <v>15606</v>
      </c>
      <c r="B100" s="16">
        <v>7</v>
      </c>
    </row>
    <row r="101" spans="1:2" ht="15">
      <c r="A101" t="s">
        <v>1257</v>
      </c>
      <c r="B101" s="16">
        <v>20</v>
      </c>
    </row>
    <row r="102" spans="1:2" ht="15">
      <c r="A102" t="s">
        <v>1490</v>
      </c>
      <c r="B102" s="16">
        <v>19</v>
      </c>
    </row>
    <row r="103" spans="1:2" ht="15">
      <c r="A103" s="16">
        <v>15610</v>
      </c>
      <c r="B103" s="16">
        <v>19</v>
      </c>
    </row>
    <row r="104" spans="1:2" ht="15">
      <c r="A104" s="16">
        <v>15619</v>
      </c>
      <c r="B104" s="16">
        <v>15</v>
      </c>
    </row>
    <row r="105" spans="1:2" ht="15">
      <c r="A105" s="16">
        <v>15623</v>
      </c>
      <c r="B105" s="16">
        <v>2</v>
      </c>
    </row>
    <row r="106" spans="1:2" ht="15">
      <c r="A106" s="16">
        <v>15624</v>
      </c>
      <c r="B106" s="16">
        <v>19</v>
      </c>
    </row>
    <row r="107" spans="1:2" ht="15">
      <c r="A107" s="16">
        <v>15802</v>
      </c>
      <c r="B107" s="16">
        <v>18</v>
      </c>
    </row>
    <row r="108" spans="1:2" ht="15">
      <c r="A108" s="16">
        <v>15811</v>
      </c>
      <c r="B108" s="16">
        <v>19</v>
      </c>
    </row>
    <row r="109" spans="1:2" ht="15">
      <c r="A109" t="s">
        <v>1381</v>
      </c>
      <c r="B109" s="16">
        <v>20</v>
      </c>
    </row>
    <row r="110" spans="1:2" ht="15">
      <c r="A110" s="16">
        <v>16108</v>
      </c>
      <c r="B110" s="16">
        <v>19</v>
      </c>
    </row>
    <row r="111" spans="1:2" ht="15">
      <c r="A111" s="16">
        <v>16201</v>
      </c>
      <c r="B111" s="16">
        <v>18</v>
      </c>
    </row>
    <row r="112" spans="1:2" ht="15">
      <c r="A112" s="16">
        <v>16202</v>
      </c>
      <c r="B112" s="16">
        <v>13</v>
      </c>
    </row>
    <row r="113" spans="1:2" ht="15">
      <c r="A113" s="16">
        <v>16206</v>
      </c>
      <c r="B113" s="16">
        <v>15</v>
      </c>
    </row>
    <row r="114" spans="1:2" ht="15">
      <c r="A114" s="16">
        <v>16207</v>
      </c>
      <c r="B114" s="16">
        <v>17</v>
      </c>
    </row>
    <row r="115" spans="1:2" ht="15">
      <c r="A115" s="16">
        <v>16212</v>
      </c>
      <c r="B115" s="16">
        <v>17</v>
      </c>
    </row>
    <row r="116" spans="1:2" ht="15">
      <c r="A116" s="16">
        <v>16214</v>
      </c>
      <c r="B116" s="16">
        <v>14</v>
      </c>
    </row>
    <row r="117" spans="1:2" ht="15">
      <c r="A117" s="16">
        <v>16222</v>
      </c>
      <c r="B117" s="16">
        <v>14</v>
      </c>
    </row>
    <row r="118" spans="1:2" ht="15">
      <c r="A118" s="16">
        <v>16234</v>
      </c>
      <c r="B118" s="16">
        <v>19</v>
      </c>
    </row>
    <row r="119" spans="1:2" ht="15">
      <c r="A119" s="16">
        <v>16301</v>
      </c>
      <c r="B119" s="16">
        <v>16</v>
      </c>
    </row>
    <row r="120" spans="1:2" ht="15">
      <c r="A120" s="16">
        <v>16302</v>
      </c>
      <c r="B120" s="16">
        <v>18</v>
      </c>
    </row>
    <row r="121" spans="1:2" ht="15">
      <c r="A121" s="16">
        <v>16401</v>
      </c>
      <c r="B121" s="16">
        <v>14</v>
      </c>
    </row>
    <row r="122" spans="1:2" ht="15">
      <c r="A122" s="16">
        <v>16409</v>
      </c>
      <c r="B122" s="16">
        <v>13</v>
      </c>
    </row>
    <row r="123" spans="1:2" ht="15">
      <c r="A123" s="16">
        <v>16413</v>
      </c>
      <c r="B123" s="16">
        <v>18</v>
      </c>
    </row>
    <row r="124" spans="1:2" ht="15">
      <c r="A124" s="16">
        <v>16508</v>
      </c>
      <c r="B124" s="16">
        <v>17</v>
      </c>
    </row>
    <row r="125" spans="1:2" ht="15">
      <c r="A125" s="16">
        <v>16509</v>
      </c>
      <c r="B125" s="16">
        <v>19</v>
      </c>
    </row>
    <row r="126" spans="1:2" ht="15">
      <c r="A126" s="16">
        <v>16518</v>
      </c>
      <c r="B126" s="16">
        <v>16</v>
      </c>
    </row>
    <row r="127" spans="1:2" ht="15">
      <c r="A127" s="16">
        <v>17102</v>
      </c>
      <c r="B127" s="16">
        <v>13</v>
      </c>
    </row>
    <row r="128" spans="1:2" ht="15">
      <c r="A128" t="s">
        <v>1242</v>
      </c>
      <c r="B128" s="16">
        <v>13</v>
      </c>
    </row>
    <row r="129" spans="1:2" ht="15">
      <c r="A129" s="16">
        <v>17201</v>
      </c>
      <c r="B129" s="16">
        <v>19</v>
      </c>
    </row>
    <row r="130" spans="1:2" ht="15">
      <c r="A130" s="16">
        <v>17206</v>
      </c>
      <c r="B130" s="16">
        <v>7</v>
      </c>
    </row>
    <row r="131" spans="1:2" ht="15">
      <c r="A131" s="16">
        <v>17210</v>
      </c>
      <c r="B131" s="16">
        <v>18</v>
      </c>
    </row>
    <row r="132" spans="1:2" ht="15">
      <c r="A132" s="16">
        <v>17214</v>
      </c>
      <c r="B132" s="16">
        <v>18</v>
      </c>
    </row>
    <row r="133" spans="1:2" ht="15">
      <c r="A133" s="16">
        <v>17219</v>
      </c>
      <c r="B133" s="16">
        <v>3</v>
      </c>
    </row>
    <row r="134" spans="1:2" ht="15">
      <c r="A134" s="16">
        <v>17220</v>
      </c>
      <c r="B134" s="16">
        <v>17</v>
      </c>
    </row>
    <row r="135" spans="1:2" ht="15">
      <c r="A135" s="16">
        <v>17301</v>
      </c>
      <c r="B135" s="16">
        <v>18</v>
      </c>
    </row>
    <row r="136" spans="1:2" ht="15">
      <c r="A136" s="16">
        <v>17317</v>
      </c>
      <c r="B136" s="16">
        <v>19</v>
      </c>
    </row>
    <row r="137" spans="1:2" ht="15">
      <c r="A137" s="16">
        <v>17410</v>
      </c>
      <c r="B137" s="16">
        <v>16</v>
      </c>
    </row>
    <row r="138" spans="1:2" ht="15">
      <c r="A138" s="16">
        <v>17425</v>
      </c>
      <c r="B138" s="16">
        <v>16</v>
      </c>
    </row>
    <row r="139" spans="1:2" ht="15">
      <c r="A139" s="16">
        <v>17507</v>
      </c>
      <c r="B139" s="16">
        <v>15</v>
      </c>
    </row>
    <row r="140" spans="1:2" ht="15">
      <c r="A140" s="16">
        <v>17512</v>
      </c>
      <c r="B140" s="16">
        <v>14</v>
      </c>
    </row>
    <row r="141" spans="1:2" ht="15">
      <c r="A141" s="16">
        <v>17513</v>
      </c>
      <c r="B141" s="16">
        <v>18</v>
      </c>
    </row>
    <row r="142" spans="1:2" ht="15">
      <c r="A142" s="16">
        <v>18101</v>
      </c>
      <c r="B142" s="16">
        <v>10</v>
      </c>
    </row>
    <row r="143" spans="1:2" ht="15">
      <c r="A143" s="16">
        <v>18102</v>
      </c>
      <c r="B143" s="16">
        <v>4</v>
      </c>
    </row>
    <row r="144" spans="1:2" ht="15">
      <c r="A144" t="s">
        <v>1291</v>
      </c>
      <c r="B144" s="16">
        <v>4</v>
      </c>
    </row>
    <row r="145" spans="1:2" ht="15">
      <c r="A145" s="16">
        <v>18115</v>
      </c>
      <c r="B145" s="16">
        <v>18</v>
      </c>
    </row>
    <row r="146" spans="1:2" ht="15">
      <c r="A146" s="16">
        <v>18117</v>
      </c>
      <c r="B146" s="16">
        <v>9</v>
      </c>
    </row>
    <row r="147" spans="1:2" ht="15">
      <c r="A147" s="16">
        <v>18120</v>
      </c>
      <c r="B147" s="16">
        <v>16</v>
      </c>
    </row>
    <row r="148" spans="1:2" ht="15">
      <c r="A148" t="s">
        <v>1182</v>
      </c>
      <c r="B148" s="16">
        <v>16</v>
      </c>
    </row>
    <row r="149" spans="1:2" ht="15">
      <c r="A149" s="16">
        <v>18121</v>
      </c>
      <c r="B149" s="16">
        <v>19</v>
      </c>
    </row>
    <row r="150" spans="1:2" ht="15">
      <c r="A150" s="16">
        <v>18201</v>
      </c>
      <c r="B150" s="16">
        <v>6</v>
      </c>
    </row>
    <row r="151" spans="1:2" ht="15">
      <c r="A151" s="16">
        <v>18202</v>
      </c>
      <c r="B151" s="16">
        <v>7</v>
      </c>
    </row>
    <row r="152" spans="1:2" ht="15">
      <c r="A152" s="16">
        <v>18301</v>
      </c>
      <c r="B152" s="16">
        <v>3</v>
      </c>
    </row>
    <row r="153" spans="1:2" ht="15">
      <c r="A153" s="16">
        <v>18302</v>
      </c>
      <c r="B153" s="16">
        <v>15</v>
      </c>
    </row>
    <row r="154" spans="1:2" ht="15">
      <c r="A154" s="16">
        <v>18303</v>
      </c>
      <c r="B154" s="16">
        <v>19</v>
      </c>
    </row>
    <row r="155" spans="1:2" ht="15">
      <c r="A155" s="16">
        <v>18401</v>
      </c>
      <c r="B155" s="16">
        <v>11</v>
      </c>
    </row>
    <row r="156" spans="1:2" ht="15">
      <c r="A156" s="16">
        <v>18402</v>
      </c>
      <c r="B156" s="16">
        <v>16</v>
      </c>
    </row>
    <row r="157" spans="1:2" ht="15">
      <c r="A157" s="16">
        <v>18502</v>
      </c>
      <c r="B157" s="16">
        <v>12</v>
      </c>
    </row>
    <row r="158" spans="1:2" ht="15">
      <c r="A158" s="16">
        <v>18503</v>
      </c>
      <c r="B158" s="16">
        <v>8</v>
      </c>
    </row>
    <row r="159" spans="1:2" ht="15">
      <c r="A159" s="16">
        <v>19106</v>
      </c>
      <c r="B159" s="16">
        <v>9</v>
      </c>
    </row>
    <row r="160" spans="1:2" ht="15">
      <c r="A160" t="s">
        <v>1183</v>
      </c>
      <c r="B160" s="16">
        <v>9</v>
      </c>
    </row>
    <row r="161" spans="1:2" ht="15">
      <c r="A161" s="16">
        <v>19109</v>
      </c>
      <c r="B161" s="16">
        <v>8</v>
      </c>
    </row>
    <row r="162" spans="1:2" ht="15">
      <c r="A162" t="s">
        <v>1185</v>
      </c>
      <c r="B162" s="16">
        <v>8</v>
      </c>
    </row>
    <row r="163" spans="1:2" ht="15">
      <c r="A163" s="16">
        <v>19201</v>
      </c>
      <c r="B163" s="16">
        <v>14</v>
      </c>
    </row>
    <row r="164" spans="1:2" ht="15">
      <c r="A164" t="s">
        <v>1191</v>
      </c>
      <c r="B164" s="16">
        <v>14</v>
      </c>
    </row>
    <row r="165" spans="1:2" ht="15">
      <c r="A165" s="16">
        <v>19301</v>
      </c>
      <c r="B165" s="16">
        <v>6</v>
      </c>
    </row>
    <row r="166" spans="1:2" ht="15">
      <c r="A166" s="16">
        <v>22201</v>
      </c>
      <c r="B166" s="16">
        <v>18</v>
      </c>
    </row>
    <row r="167" spans="1:2" ht="15">
      <c r="A167" s="16">
        <v>22501</v>
      </c>
      <c r="B167" s="16">
        <v>17</v>
      </c>
    </row>
    <row r="168" spans="1:2" ht="15">
      <c r="A168" s="16">
        <v>22502</v>
      </c>
      <c r="B168" s="16">
        <v>18</v>
      </c>
    </row>
    <row r="169" spans="1:2" ht="15">
      <c r="A169" s="16">
        <v>22505</v>
      </c>
      <c r="B169" s="16">
        <v>16</v>
      </c>
    </row>
    <row r="170" spans="1:2" ht="15">
      <c r="A170" s="16">
        <v>22603</v>
      </c>
      <c r="B170" s="16">
        <v>16</v>
      </c>
    </row>
    <row r="171" spans="1:2" ht="15">
      <c r="A171" s="16">
        <v>22620</v>
      </c>
      <c r="B171" s="16">
        <v>14</v>
      </c>
    </row>
    <row r="172" spans="1:2" ht="15">
      <c r="A172" s="16">
        <v>22621</v>
      </c>
      <c r="B172" s="16">
        <v>17</v>
      </c>
    </row>
    <row r="173" spans="1:2" ht="15">
      <c r="A173" s="16">
        <v>22623</v>
      </c>
      <c r="B173" s="16">
        <v>18</v>
      </c>
    </row>
    <row r="174" spans="1:2" ht="15">
      <c r="A174" s="16">
        <v>22712</v>
      </c>
      <c r="B174" s="16">
        <v>18</v>
      </c>
    </row>
    <row r="175" spans="1:2" ht="15">
      <c r="A175" s="16">
        <v>23119</v>
      </c>
      <c r="B175" s="16">
        <v>18</v>
      </c>
    </row>
    <row r="176" spans="1:2" ht="15">
      <c r="A176" s="16">
        <v>23126</v>
      </c>
      <c r="B176" s="16">
        <v>3</v>
      </c>
    </row>
    <row r="177" spans="1:2" ht="15">
      <c r="A177" s="16">
        <v>23127</v>
      </c>
      <c r="B177" s="16">
        <v>14</v>
      </c>
    </row>
    <row r="178" spans="1:2" ht="15">
      <c r="A178" s="16">
        <v>23136</v>
      </c>
      <c r="B178" s="16">
        <v>18</v>
      </c>
    </row>
    <row r="179" spans="1:2" ht="15">
      <c r="A179" s="16">
        <v>23140</v>
      </c>
      <c r="B179" s="16">
        <v>17</v>
      </c>
    </row>
    <row r="180" spans="1:2" ht="15">
      <c r="A180" s="16">
        <v>23141</v>
      </c>
      <c r="B180" s="16">
        <v>17</v>
      </c>
    </row>
    <row r="181" spans="1:2" ht="15">
      <c r="A181" s="16">
        <v>23234</v>
      </c>
      <c r="B181" s="16">
        <v>16</v>
      </c>
    </row>
    <row r="182" spans="1:2" ht="15">
      <c r="A182" s="16">
        <v>23236</v>
      </c>
      <c r="B182" s="16">
        <v>18</v>
      </c>
    </row>
    <row r="183" spans="1:2" ht="15">
      <c r="A183" s="16">
        <v>23312</v>
      </c>
      <c r="B183" s="16">
        <v>18</v>
      </c>
    </row>
    <row r="184" spans="1:2" ht="15">
      <c r="A184" s="16">
        <v>24101</v>
      </c>
      <c r="B184" s="16">
        <v>1</v>
      </c>
    </row>
    <row r="185" spans="1:2" ht="15">
      <c r="A185" s="16">
        <v>24201</v>
      </c>
      <c r="B185" s="16">
        <v>2</v>
      </c>
    </row>
    <row r="186" spans="1:2" ht="15">
      <c r="A186" s="16">
        <v>24301</v>
      </c>
      <c r="B186" s="16">
        <v>3</v>
      </c>
    </row>
    <row r="187" spans="1:2" ht="15">
      <c r="A187" s="16">
        <v>25101</v>
      </c>
      <c r="B187" s="16">
        <v>17</v>
      </c>
    </row>
    <row r="188" spans="1:2" ht="15">
      <c r="A188" s="16">
        <v>25102</v>
      </c>
      <c r="B188" s="16">
        <v>5</v>
      </c>
    </row>
    <row r="189" spans="1:2" ht="15">
      <c r="A189" s="16">
        <v>25103</v>
      </c>
      <c r="B189" s="16">
        <v>7</v>
      </c>
    </row>
    <row r="190" spans="1:2" ht="15">
      <c r="A190" t="s">
        <v>1188</v>
      </c>
      <c r="B190" s="16">
        <v>17</v>
      </c>
    </row>
    <row r="191" spans="1:2" ht="15">
      <c r="A191" t="s">
        <v>1192</v>
      </c>
      <c r="B191" s="16">
        <v>17</v>
      </c>
    </row>
    <row r="192" spans="1:2" ht="15">
      <c r="A192" t="s">
        <v>1255</v>
      </c>
      <c r="B192" s="16">
        <v>19</v>
      </c>
    </row>
    <row r="193" spans="1:2" ht="15">
      <c r="A193" t="s">
        <v>1388</v>
      </c>
      <c r="B193" s="16">
        <v>17</v>
      </c>
    </row>
    <row r="194" spans="1:2" ht="15">
      <c r="A194" s="16">
        <v>25401</v>
      </c>
      <c r="B194" s="16">
        <v>3</v>
      </c>
    </row>
    <row r="195" spans="1:2" ht="15">
      <c r="A195" s="16">
        <v>25402</v>
      </c>
      <c r="B195" s="16">
        <v>18</v>
      </c>
    </row>
    <row r="196" spans="1:2" ht="15">
      <c r="A196" s="16">
        <v>25403</v>
      </c>
      <c r="B196" s="16">
        <v>4</v>
      </c>
    </row>
    <row r="197" spans="1:2" ht="15">
      <c r="A197" s="16">
        <v>25404</v>
      </c>
      <c r="B197" s="16">
        <v>18</v>
      </c>
    </row>
    <row r="198" spans="1:2" ht="15">
      <c r="A198" s="16">
        <v>25405</v>
      </c>
      <c r="B198" s="16">
        <v>15</v>
      </c>
    </row>
    <row r="199" spans="1:2" ht="15">
      <c r="A199" s="16">
        <v>25406</v>
      </c>
      <c r="B199" s="16">
        <v>18</v>
      </c>
    </row>
    <row r="200" spans="1:2" ht="15">
      <c r="A200" s="16">
        <v>25408</v>
      </c>
      <c r="B200" s="16">
        <v>3</v>
      </c>
    </row>
    <row r="201" spans="1:2" ht="15">
      <c r="A201" s="16">
        <v>25409</v>
      </c>
      <c r="B201" s="16">
        <v>16</v>
      </c>
    </row>
    <row r="202" spans="1:2" ht="15">
      <c r="A202" s="16">
        <v>25415</v>
      </c>
      <c r="B202" s="16">
        <v>17</v>
      </c>
    </row>
    <row r="203" spans="1:2" ht="15">
      <c r="A203" s="16">
        <v>26101</v>
      </c>
      <c r="B203" s="16">
        <v>18</v>
      </c>
    </row>
    <row r="204" spans="1:2" ht="15">
      <c r="A204" s="16">
        <v>26114</v>
      </c>
      <c r="B204" s="16">
        <v>17</v>
      </c>
    </row>
    <row r="205" spans="1:2" ht="15">
      <c r="A205" s="16">
        <v>26201</v>
      </c>
      <c r="B205" s="16">
        <v>16</v>
      </c>
    </row>
    <row r="206" spans="1:2" ht="15">
      <c r="A206" s="16">
        <v>26203</v>
      </c>
      <c r="B206" s="16">
        <v>17</v>
      </c>
    </row>
    <row r="207" spans="1:2" ht="15">
      <c r="A207" s="16">
        <v>26204</v>
      </c>
      <c r="B207" s="16">
        <v>16</v>
      </c>
    </row>
    <row r="208" spans="1:2" ht="15">
      <c r="A208" s="16">
        <v>26206</v>
      </c>
      <c r="B208" s="16">
        <v>5</v>
      </c>
    </row>
    <row r="209" spans="1:2" ht="15">
      <c r="A209" s="16">
        <v>28103</v>
      </c>
      <c r="B209" s="16">
        <v>12</v>
      </c>
    </row>
    <row r="210" spans="1:2" ht="15">
      <c r="A210" s="16">
        <v>28106</v>
      </c>
      <c r="B210" s="16">
        <v>14</v>
      </c>
    </row>
    <row r="211" spans="1:2" ht="15">
      <c r="A211" s="16">
        <v>28108</v>
      </c>
      <c r="B211" s="16">
        <v>6</v>
      </c>
    </row>
    <row r="212" spans="1:2" ht="15">
      <c r="A212" t="s">
        <v>1435</v>
      </c>
      <c r="B212" s="16">
        <v>19</v>
      </c>
    </row>
    <row r="213" spans="1:2" ht="15">
      <c r="A213" s="16">
        <v>28110</v>
      </c>
      <c r="B213" s="16">
        <v>5</v>
      </c>
    </row>
    <row r="214" spans="1:2" ht="15">
      <c r="A214" s="16">
        <v>28111</v>
      </c>
      <c r="B214" s="16">
        <v>17</v>
      </c>
    </row>
    <row r="215" spans="1:2" ht="15">
      <c r="A215" s="16">
        <v>28113</v>
      </c>
      <c r="B215" s="16">
        <v>18</v>
      </c>
    </row>
    <row r="216" spans="1:2" ht="15">
      <c r="A216" s="16">
        <v>28114</v>
      </c>
      <c r="B216" s="16">
        <v>15</v>
      </c>
    </row>
    <row r="217" spans="1:2" ht="15">
      <c r="A217" s="16">
        <v>28201</v>
      </c>
      <c r="B217" s="16">
        <v>17</v>
      </c>
    </row>
    <row r="218" spans="1:2" ht="15">
      <c r="A218" s="16">
        <v>28211</v>
      </c>
      <c r="B218" s="16">
        <v>14</v>
      </c>
    </row>
    <row r="219" spans="1:2" ht="15">
      <c r="A219" t="s">
        <v>1248</v>
      </c>
      <c r="B219" s="16">
        <v>17</v>
      </c>
    </row>
    <row r="220" spans="1:2" ht="15">
      <c r="A220" s="16">
        <v>28215</v>
      </c>
      <c r="B220" s="16">
        <v>19</v>
      </c>
    </row>
    <row r="221" spans="1:2" ht="15">
      <c r="A221" s="16">
        <v>28217</v>
      </c>
      <c r="B221" s="16">
        <v>17</v>
      </c>
    </row>
    <row r="222" spans="1:2" ht="15">
      <c r="A222" s="16">
        <v>28301</v>
      </c>
      <c r="B222" s="16">
        <v>8</v>
      </c>
    </row>
    <row r="223" spans="1:2" ht="15">
      <c r="A223" t="s">
        <v>1447</v>
      </c>
      <c r="B223" s="16">
        <v>17</v>
      </c>
    </row>
    <row r="224" spans="1:2" ht="15">
      <c r="A224" s="16">
        <v>28303</v>
      </c>
      <c r="B224" s="16">
        <v>15</v>
      </c>
    </row>
    <row r="225" spans="1:2" ht="15">
      <c r="A225" s="16">
        <v>28304</v>
      </c>
      <c r="B225" s="16">
        <v>17</v>
      </c>
    </row>
    <row r="226" spans="1:2" ht="15">
      <c r="A226" s="16">
        <v>28305</v>
      </c>
      <c r="B226" s="16">
        <v>8</v>
      </c>
    </row>
    <row r="227" spans="1:2" ht="15">
      <c r="A227" s="16">
        <v>28307</v>
      </c>
      <c r="B227" s="16">
        <v>17</v>
      </c>
    </row>
    <row r="228" spans="1:2" ht="15">
      <c r="A228" s="16">
        <v>28315</v>
      </c>
      <c r="B228" s="16">
        <v>17</v>
      </c>
    </row>
    <row r="229" spans="1:2" ht="15">
      <c r="A229" s="16">
        <v>28316</v>
      </c>
      <c r="B229" s="16">
        <v>17</v>
      </c>
    </row>
    <row r="230" spans="1:2" ht="15">
      <c r="A230" s="16">
        <v>29101</v>
      </c>
      <c r="B230" s="16">
        <v>15</v>
      </c>
    </row>
    <row r="231" spans="1:2" ht="15">
      <c r="A231" s="16">
        <v>29102</v>
      </c>
      <c r="B231" s="16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5"/>
  <sheetViews>
    <sheetView zoomScalePageLayoutView="0" workbookViewId="0" topLeftCell="A1">
      <selection activeCell="K10" sqref="K10"/>
    </sheetView>
  </sheetViews>
  <sheetFormatPr defaultColWidth="9.140625" defaultRowHeight="15"/>
  <sheetData>
    <row r="1" spans="1:7" ht="15">
      <c r="A1">
        <v>11104</v>
      </c>
      <c r="B1" t="s">
        <v>226</v>
      </c>
      <c r="C1">
        <v>21</v>
      </c>
      <c r="D1" t="s">
        <v>2297</v>
      </c>
      <c r="E1" t="s">
        <v>2218</v>
      </c>
      <c r="F1">
        <v>111</v>
      </c>
      <c r="G1">
        <v>16</v>
      </c>
    </row>
    <row r="2" spans="1:7" ht="15">
      <c r="A2">
        <v>11111</v>
      </c>
      <c r="B2" t="s">
        <v>344</v>
      </c>
      <c r="C2">
        <v>36</v>
      </c>
      <c r="D2" t="s">
        <v>2298</v>
      </c>
      <c r="E2" t="s">
        <v>2218</v>
      </c>
      <c r="F2">
        <v>111</v>
      </c>
      <c r="G2">
        <v>1</v>
      </c>
    </row>
    <row r="3" spans="1:7" ht="15">
      <c r="A3">
        <v>11109</v>
      </c>
      <c r="B3" t="s">
        <v>1222</v>
      </c>
      <c r="C3">
        <v>28</v>
      </c>
      <c r="D3" t="s">
        <v>2299</v>
      </c>
      <c r="E3" t="s">
        <v>2218</v>
      </c>
      <c r="F3">
        <v>111</v>
      </c>
      <c r="G3">
        <v>18</v>
      </c>
    </row>
    <row r="4" spans="1:7" ht="15">
      <c r="A4">
        <v>11107</v>
      </c>
      <c r="B4" t="s">
        <v>332</v>
      </c>
      <c r="C4">
        <v>10</v>
      </c>
      <c r="D4" t="s">
        <v>2300</v>
      </c>
      <c r="E4" t="s">
        <v>2218</v>
      </c>
      <c r="F4">
        <v>111</v>
      </c>
      <c r="G4">
        <v>19</v>
      </c>
    </row>
    <row r="5" spans="1:7" ht="15">
      <c r="A5">
        <v>11108</v>
      </c>
      <c r="B5" t="s">
        <v>1047</v>
      </c>
      <c r="C5">
        <v>25</v>
      </c>
      <c r="D5" t="s">
        <v>2300</v>
      </c>
      <c r="E5" t="s">
        <v>2218</v>
      </c>
      <c r="F5">
        <v>111</v>
      </c>
      <c r="G5">
        <v>19</v>
      </c>
    </row>
    <row r="6" spans="1:7" ht="15">
      <c r="A6">
        <v>11101</v>
      </c>
      <c r="B6" t="s">
        <v>347</v>
      </c>
      <c r="C6">
        <v>8</v>
      </c>
      <c r="D6" t="s">
        <v>2301</v>
      </c>
      <c r="E6" t="s">
        <v>2218</v>
      </c>
      <c r="F6">
        <v>111</v>
      </c>
      <c r="G6">
        <v>20</v>
      </c>
    </row>
    <row r="7" spans="1:7" ht="15">
      <c r="A7">
        <v>11102</v>
      </c>
      <c r="B7" t="s">
        <v>348</v>
      </c>
      <c r="C7">
        <v>9</v>
      </c>
      <c r="D7" t="s">
        <v>2301</v>
      </c>
      <c r="E7" t="s">
        <v>2218</v>
      </c>
      <c r="F7">
        <v>111</v>
      </c>
      <c r="G7">
        <v>20</v>
      </c>
    </row>
    <row r="8" spans="1:7" ht="15">
      <c r="A8">
        <v>11103</v>
      </c>
      <c r="B8" t="s">
        <v>323</v>
      </c>
      <c r="C8">
        <v>12</v>
      </c>
      <c r="D8" t="s">
        <v>2301</v>
      </c>
      <c r="E8" t="s">
        <v>2218</v>
      </c>
      <c r="F8">
        <v>111</v>
      </c>
      <c r="G8">
        <v>20</v>
      </c>
    </row>
    <row r="9" spans="1:7" ht="15">
      <c r="A9">
        <v>11110</v>
      </c>
      <c r="B9" t="s">
        <v>521</v>
      </c>
      <c r="C9">
        <v>16</v>
      </c>
      <c r="D9" t="s">
        <v>2301</v>
      </c>
      <c r="E9" t="s">
        <v>2218</v>
      </c>
      <c r="F9">
        <v>111</v>
      </c>
      <c r="G9">
        <v>20</v>
      </c>
    </row>
    <row r="10" spans="1:7" ht="15">
      <c r="A10">
        <v>11114</v>
      </c>
      <c r="B10" t="s">
        <v>361</v>
      </c>
      <c r="C10">
        <v>9</v>
      </c>
      <c r="D10" t="s">
        <v>2301</v>
      </c>
      <c r="E10" t="s">
        <v>2288</v>
      </c>
      <c r="F10">
        <v>111</v>
      </c>
      <c r="G10">
        <v>20</v>
      </c>
    </row>
    <row r="11" spans="1:7" ht="15">
      <c r="A11">
        <v>11211</v>
      </c>
      <c r="B11" t="s">
        <v>328</v>
      </c>
      <c r="C11">
        <v>11</v>
      </c>
      <c r="D11" t="s">
        <v>2302</v>
      </c>
      <c r="E11" t="s">
        <v>2218</v>
      </c>
      <c r="F11">
        <v>112</v>
      </c>
      <c r="G11">
        <v>13</v>
      </c>
    </row>
    <row r="12" spans="1:7" ht="15">
      <c r="A12">
        <v>11202</v>
      </c>
      <c r="B12" t="s">
        <v>325</v>
      </c>
      <c r="C12">
        <v>9</v>
      </c>
      <c r="D12" t="s">
        <v>2303</v>
      </c>
      <c r="E12" t="s">
        <v>2218</v>
      </c>
      <c r="F12">
        <v>112</v>
      </c>
      <c r="G12">
        <v>17</v>
      </c>
    </row>
    <row r="13" spans="1:7" ht="15">
      <c r="A13">
        <v>11206</v>
      </c>
      <c r="B13" t="s">
        <v>336</v>
      </c>
      <c r="C13">
        <v>18</v>
      </c>
      <c r="D13" t="s">
        <v>2303</v>
      </c>
      <c r="E13" t="s">
        <v>2246</v>
      </c>
      <c r="F13">
        <v>112</v>
      </c>
      <c r="G13">
        <v>17</v>
      </c>
    </row>
    <row r="14" spans="1:7" ht="15">
      <c r="A14">
        <v>11208</v>
      </c>
      <c r="B14" t="s">
        <v>338</v>
      </c>
      <c r="C14">
        <v>10</v>
      </c>
      <c r="D14" t="s">
        <v>2303</v>
      </c>
      <c r="E14" t="s">
        <v>2247</v>
      </c>
      <c r="F14">
        <v>112</v>
      </c>
      <c r="G14">
        <v>17</v>
      </c>
    </row>
    <row r="15" spans="1:7" ht="15">
      <c r="A15">
        <v>11207</v>
      </c>
      <c r="B15" t="s">
        <v>337</v>
      </c>
      <c r="C15">
        <v>19</v>
      </c>
      <c r="D15" t="s">
        <v>2304</v>
      </c>
      <c r="E15" t="s">
        <v>2218</v>
      </c>
      <c r="F15">
        <v>112</v>
      </c>
      <c r="G15">
        <v>15</v>
      </c>
    </row>
    <row r="16" spans="1:7" ht="15">
      <c r="A16">
        <v>11214</v>
      </c>
      <c r="B16" t="s">
        <v>351</v>
      </c>
      <c r="C16">
        <v>10</v>
      </c>
      <c r="D16" t="s">
        <v>2304</v>
      </c>
      <c r="E16" t="s">
        <v>2246</v>
      </c>
      <c r="F16">
        <v>112</v>
      </c>
      <c r="G16">
        <v>15</v>
      </c>
    </row>
    <row r="17" spans="1:7" ht="15">
      <c r="A17">
        <v>11205</v>
      </c>
      <c r="B17" t="s">
        <v>346</v>
      </c>
      <c r="C17">
        <v>8</v>
      </c>
      <c r="D17" t="s">
        <v>2300</v>
      </c>
      <c r="E17" t="s">
        <v>2246</v>
      </c>
      <c r="F17">
        <v>112</v>
      </c>
      <c r="G17">
        <v>19</v>
      </c>
    </row>
    <row r="18" spans="1:7" ht="15">
      <c r="A18">
        <v>11209</v>
      </c>
      <c r="B18" t="s">
        <v>334</v>
      </c>
      <c r="C18">
        <v>11</v>
      </c>
      <c r="D18" t="s">
        <v>2300</v>
      </c>
      <c r="E18" t="s">
        <v>2246</v>
      </c>
      <c r="F18">
        <v>112</v>
      </c>
      <c r="G18">
        <v>19</v>
      </c>
    </row>
    <row r="19" spans="1:7" ht="15">
      <c r="A19">
        <v>11401</v>
      </c>
      <c r="B19" t="s">
        <v>360</v>
      </c>
      <c r="C19">
        <v>60</v>
      </c>
      <c r="D19" t="s">
        <v>2303</v>
      </c>
      <c r="E19" t="s">
        <v>2248</v>
      </c>
      <c r="F19">
        <v>114</v>
      </c>
      <c r="G19">
        <v>17</v>
      </c>
    </row>
    <row r="20" spans="1:7" ht="15">
      <c r="A20">
        <v>11405</v>
      </c>
      <c r="B20" t="s">
        <v>343</v>
      </c>
      <c r="C20">
        <v>17</v>
      </c>
      <c r="D20" t="s">
        <v>2297</v>
      </c>
      <c r="E20" t="s">
        <v>2246</v>
      </c>
      <c r="F20">
        <v>114</v>
      </c>
      <c r="G20">
        <v>16</v>
      </c>
    </row>
    <row r="21" spans="1:7" ht="15">
      <c r="A21">
        <v>11408</v>
      </c>
      <c r="B21" t="s">
        <v>1083</v>
      </c>
      <c r="C21">
        <v>18</v>
      </c>
      <c r="D21" t="s">
        <v>2297</v>
      </c>
      <c r="E21" t="s">
        <v>2246</v>
      </c>
      <c r="F21">
        <v>114</v>
      </c>
      <c r="G21">
        <v>16</v>
      </c>
    </row>
    <row r="22" spans="1:7" ht="15">
      <c r="A22">
        <v>11435</v>
      </c>
      <c r="B22" t="s">
        <v>665</v>
      </c>
      <c r="C22">
        <v>22</v>
      </c>
      <c r="D22" t="s">
        <v>2297</v>
      </c>
      <c r="E22" t="s">
        <v>2247</v>
      </c>
      <c r="F22">
        <v>114</v>
      </c>
      <c r="G22">
        <v>16</v>
      </c>
    </row>
    <row r="23" spans="1:7" ht="15">
      <c r="A23">
        <v>11429</v>
      </c>
      <c r="B23" t="s">
        <v>552</v>
      </c>
      <c r="C23">
        <v>34</v>
      </c>
      <c r="D23" t="s">
        <v>2300</v>
      </c>
      <c r="E23" t="s">
        <v>2247</v>
      </c>
      <c r="F23">
        <v>114</v>
      </c>
      <c r="G23">
        <v>19</v>
      </c>
    </row>
    <row r="24" spans="1:7" ht="15">
      <c r="A24">
        <v>11402</v>
      </c>
      <c r="B24" t="s">
        <v>333</v>
      </c>
      <c r="C24">
        <v>11</v>
      </c>
      <c r="D24" t="s">
        <v>2301</v>
      </c>
      <c r="E24" t="s">
        <v>2246</v>
      </c>
      <c r="F24">
        <v>114</v>
      </c>
      <c r="G24">
        <v>20</v>
      </c>
    </row>
    <row r="25" spans="1:7" ht="15">
      <c r="A25">
        <v>11403</v>
      </c>
      <c r="B25" t="s">
        <v>341</v>
      </c>
      <c r="C25">
        <v>11</v>
      </c>
      <c r="D25" t="s">
        <v>2301</v>
      </c>
      <c r="E25" t="s">
        <v>2246</v>
      </c>
      <c r="F25">
        <v>114</v>
      </c>
      <c r="G25">
        <v>20</v>
      </c>
    </row>
    <row r="26" spans="1:7" ht="15">
      <c r="A26">
        <v>11406</v>
      </c>
      <c r="B26" t="s">
        <v>331</v>
      </c>
      <c r="C26">
        <v>11</v>
      </c>
      <c r="D26" t="s">
        <v>2301</v>
      </c>
      <c r="E26" t="s">
        <v>2247</v>
      </c>
      <c r="F26">
        <v>114</v>
      </c>
      <c r="G26">
        <v>20</v>
      </c>
    </row>
    <row r="27" spans="1:7" ht="15">
      <c r="A27" t="s">
        <v>1187</v>
      </c>
      <c r="B27" t="s">
        <v>552</v>
      </c>
      <c r="C27">
        <v>16</v>
      </c>
      <c r="D27" t="s">
        <v>2301</v>
      </c>
      <c r="E27" t="s">
        <v>2247</v>
      </c>
      <c r="F27">
        <v>114</v>
      </c>
      <c r="G27">
        <v>20</v>
      </c>
    </row>
    <row r="28" spans="1:6" ht="15">
      <c r="A28" t="s">
        <v>15</v>
      </c>
      <c r="F28">
        <v>120</v>
      </c>
    </row>
    <row r="29" spans="1:7" ht="15">
      <c r="A29">
        <v>12106</v>
      </c>
      <c r="B29" t="s">
        <v>701</v>
      </c>
      <c r="C29">
        <v>39</v>
      </c>
      <c r="D29" t="s">
        <v>2305</v>
      </c>
      <c r="E29" t="s">
        <v>2238</v>
      </c>
      <c r="F29">
        <v>121</v>
      </c>
      <c r="G29">
        <v>3</v>
      </c>
    </row>
    <row r="30" spans="1:7" ht="15">
      <c r="A30">
        <v>12101</v>
      </c>
      <c r="B30" t="s">
        <v>400</v>
      </c>
      <c r="C30">
        <v>20</v>
      </c>
      <c r="D30" t="s">
        <v>2301</v>
      </c>
      <c r="E30" t="s">
        <v>2238</v>
      </c>
      <c r="F30">
        <v>121</v>
      </c>
      <c r="G30">
        <v>20</v>
      </c>
    </row>
    <row r="31" spans="1:7" ht="15">
      <c r="A31">
        <v>12105</v>
      </c>
      <c r="B31" t="s">
        <v>223</v>
      </c>
      <c r="C31">
        <v>10</v>
      </c>
      <c r="D31" t="s">
        <v>2301</v>
      </c>
      <c r="E31" t="s">
        <v>2238</v>
      </c>
      <c r="F31">
        <v>121</v>
      </c>
      <c r="G31">
        <v>20</v>
      </c>
    </row>
    <row r="32" spans="1:7" ht="15">
      <c r="A32">
        <v>12107</v>
      </c>
      <c r="B32" t="s">
        <v>702</v>
      </c>
      <c r="C32">
        <v>9</v>
      </c>
      <c r="D32" t="s">
        <v>2301</v>
      </c>
      <c r="E32" t="s">
        <v>2257</v>
      </c>
      <c r="F32">
        <v>121</v>
      </c>
      <c r="G32">
        <v>20</v>
      </c>
    </row>
    <row r="33" spans="1:7" ht="15">
      <c r="A33">
        <v>12108</v>
      </c>
      <c r="B33" t="s">
        <v>693</v>
      </c>
      <c r="C33">
        <v>14</v>
      </c>
      <c r="D33" t="s">
        <v>2301</v>
      </c>
      <c r="E33" t="s">
        <v>2257</v>
      </c>
      <c r="F33">
        <v>121</v>
      </c>
      <c r="G33">
        <v>20</v>
      </c>
    </row>
    <row r="34" spans="1:7" ht="15">
      <c r="A34">
        <v>12109</v>
      </c>
      <c r="B34" t="s">
        <v>1086</v>
      </c>
      <c r="C34">
        <v>7</v>
      </c>
      <c r="D34" t="s">
        <v>2301</v>
      </c>
      <c r="E34" t="s">
        <v>2257</v>
      </c>
      <c r="F34">
        <v>121</v>
      </c>
      <c r="G34">
        <v>20</v>
      </c>
    </row>
    <row r="35" spans="1:7" ht="15">
      <c r="A35">
        <v>12202</v>
      </c>
      <c r="B35" t="s">
        <v>688</v>
      </c>
      <c r="C35">
        <v>10</v>
      </c>
      <c r="D35" t="s">
        <v>2300</v>
      </c>
      <c r="E35" t="s">
        <v>2238</v>
      </c>
      <c r="F35">
        <v>122</v>
      </c>
      <c r="G35">
        <v>19</v>
      </c>
    </row>
    <row r="36" spans="1:7" ht="15">
      <c r="A36">
        <v>12201</v>
      </c>
      <c r="B36" t="s">
        <v>690</v>
      </c>
      <c r="C36">
        <v>10</v>
      </c>
      <c r="D36" t="s">
        <v>2301</v>
      </c>
      <c r="E36" t="s">
        <v>2284</v>
      </c>
      <c r="F36">
        <v>122</v>
      </c>
      <c r="G36">
        <v>20</v>
      </c>
    </row>
    <row r="37" spans="1:7" ht="15">
      <c r="A37">
        <v>12209</v>
      </c>
      <c r="B37" t="s">
        <v>682</v>
      </c>
      <c r="C37">
        <v>11</v>
      </c>
      <c r="D37" t="s">
        <v>2301</v>
      </c>
      <c r="E37" t="s">
        <v>2284</v>
      </c>
      <c r="F37">
        <v>122</v>
      </c>
      <c r="G37">
        <v>20</v>
      </c>
    </row>
    <row r="38" spans="1:7" ht="15">
      <c r="A38">
        <v>12307</v>
      </c>
      <c r="B38" t="s">
        <v>1245</v>
      </c>
      <c r="C38">
        <v>9</v>
      </c>
      <c r="D38" t="s">
        <v>2300</v>
      </c>
      <c r="E38" t="s">
        <v>2257</v>
      </c>
      <c r="F38">
        <v>123</v>
      </c>
      <c r="G38">
        <v>19</v>
      </c>
    </row>
    <row r="39" spans="1:7" ht="15">
      <c r="A39">
        <v>12326</v>
      </c>
      <c r="B39" t="s">
        <v>383</v>
      </c>
      <c r="C39">
        <v>10</v>
      </c>
      <c r="D39" t="s">
        <v>2301</v>
      </c>
      <c r="E39" t="s">
        <v>2285</v>
      </c>
      <c r="F39">
        <v>123</v>
      </c>
      <c r="G39">
        <v>20</v>
      </c>
    </row>
    <row r="40" spans="1:7" ht="15">
      <c r="A40">
        <v>12401</v>
      </c>
      <c r="B40" t="s">
        <v>437</v>
      </c>
      <c r="C40">
        <v>10</v>
      </c>
      <c r="D40" t="s">
        <v>2301</v>
      </c>
      <c r="E40" t="s">
        <v>2286</v>
      </c>
      <c r="F40">
        <v>124</v>
      </c>
      <c r="G40">
        <v>20</v>
      </c>
    </row>
    <row r="41" spans="1:6" ht="15">
      <c r="A41" t="s">
        <v>16</v>
      </c>
      <c r="F41">
        <v>130</v>
      </c>
    </row>
    <row r="42" spans="1:7" ht="15">
      <c r="A42">
        <v>13171</v>
      </c>
      <c r="B42" t="s">
        <v>212</v>
      </c>
      <c r="C42">
        <v>16</v>
      </c>
      <c r="D42" t="s">
        <v>2303</v>
      </c>
      <c r="E42" t="s">
        <v>2219</v>
      </c>
      <c r="F42">
        <v>131</v>
      </c>
      <c r="G42">
        <v>17</v>
      </c>
    </row>
    <row r="43" spans="1:7" ht="15">
      <c r="A43">
        <v>13101</v>
      </c>
      <c r="B43" t="s">
        <v>441</v>
      </c>
      <c r="C43">
        <v>38</v>
      </c>
      <c r="D43" t="s">
        <v>2298</v>
      </c>
      <c r="E43" t="s">
        <v>1537</v>
      </c>
      <c r="F43">
        <v>131</v>
      </c>
      <c r="G43">
        <v>1</v>
      </c>
    </row>
    <row r="44" spans="1:7" ht="15">
      <c r="A44">
        <v>13114</v>
      </c>
      <c r="B44" t="s">
        <v>699</v>
      </c>
      <c r="C44">
        <v>13</v>
      </c>
      <c r="D44" t="s">
        <v>2299</v>
      </c>
      <c r="E44" t="s">
        <v>2252</v>
      </c>
      <c r="F44">
        <v>131</v>
      </c>
      <c r="G44">
        <v>18</v>
      </c>
    </row>
    <row r="45" spans="1:7" ht="15">
      <c r="A45">
        <v>13150</v>
      </c>
      <c r="B45" t="s">
        <v>1118</v>
      </c>
      <c r="C45">
        <v>14</v>
      </c>
      <c r="D45" t="s">
        <v>2300</v>
      </c>
      <c r="E45" t="s">
        <v>2244</v>
      </c>
      <c r="F45">
        <v>131</v>
      </c>
      <c r="G45">
        <v>19</v>
      </c>
    </row>
    <row r="46" spans="1:7" ht="15">
      <c r="A46">
        <v>13181</v>
      </c>
      <c r="B46" t="s">
        <v>423</v>
      </c>
      <c r="C46">
        <v>17</v>
      </c>
      <c r="D46" t="s">
        <v>2300</v>
      </c>
      <c r="E46" t="s">
        <v>2244</v>
      </c>
      <c r="F46">
        <v>131</v>
      </c>
      <c r="G46">
        <v>19</v>
      </c>
    </row>
    <row r="47" spans="1:7" ht="15">
      <c r="A47">
        <v>13102</v>
      </c>
      <c r="B47" t="s">
        <v>428</v>
      </c>
      <c r="C47">
        <v>24</v>
      </c>
      <c r="D47" t="s">
        <v>2301</v>
      </c>
      <c r="E47" t="s">
        <v>2244</v>
      </c>
      <c r="F47">
        <v>131</v>
      </c>
      <c r="G47">
        <v>20</v>
      </c>
    </row>
    <row r="48" spans="1:7" ht="15">
      <c r="A48">
        <v>13120</v>
      </c>
      <c r="B48" t="s">
        <v>120</v>
      </c>
      <c r="C48">
        <v>10</v>
      </c>
      <c r="D48" t="s">
        <v>2301</v>
      </c>
      <c r="E48" t="s">
        <v>2244</v>
      </c>
      <c r="F48">
        <v>131</v>
      </c>
      <c r="G48">
        <v>20</v>
      </c>
    </row>
    <row r="49" spans="1:7" ht="15">
      <c r="A49">
        <v>13202</v>
      </c>
      <c r="B49" t="s">
        <v>469</v>
      </c>
      <c r="C49">
        <v>16</v>
      </c>
      <c r="D49" t="s">
        <v>2303</v>
      </c>
      <c r="E49" t="s">
        <v>2220</v>
      </c>
      <c r="F49">
        <v>132</v>
      </c>
      <c r="G49">
        <v>17</v>
      </c>
    </row>
    <row r="50" spans="1:7" ht="15">
      <c r="A50">
        <v>13209</v>
      </c>
      <c r="B50" t="s">
        <v>481</v>
      </c>
      <c r="C50">
        <v>28</v>
      </c>
      <c r="D50" t="s">
        <v>2303</v>
      </c>
      <c r="E50" t="s">
        <v>2220</v>
      </c>
      <c r="F50">
        <v>132</v>
      </c>
      <c r="G50">
        <v>17</v>
      </c>
    </row>
    <row r="51" spans="1:7" ht="15">
      <c r="A51">
        <v>13208</v>
      </c>
      <c r="B51" t="s">
        <v>470</v>
      </c>
      <c r="C51">
        <v>14</v>
      </c>
      <c r="D51" t="s">
        <v>2299</v>
      </c>
      <c r="E51" t="s">
        <v>2251</v>
      </c>
      <c r="F51">
        <v>132</v>
      </c>
      <c r="G51">
        <v>18</v>
      </c>
    </row>
    <row r="52" spans="1:7" ht="15">
      <c r="A52">
        <v>13232</v>
      </c>
      <c r="B52" t="s">
        <v>464</v>
      </c>
      <c r="C52">
        <v>11</v>
      </c>
      <c r="D52" t="s">
        <v>2300</v>
      </c>
      <c r="E52" t="s">
        <v>2249</v>
      </c>
      <c r="F52">
        <v>132</v>
      </c>
      <c r="G52">
        <v>19</v>
      </c>
    </row>
    <row r="53" spans="1:7" ht="15">
      <c r="A53">
        <v>13257</v>
      </c>
      <c r="B53" t="s">
        <v>133</v>
      </c>
      <c r="C53">
        <v>29</v>
      </c>
      <c r="D53" t="s">
        <v>2300</v>
      </c>
      <c r="E53" t="s">
        <v>2249</v>
      </c>
      <c r="F53">
        <v>132</v>
      </c>
      <c r="G53">
        <v>19</v>
      </c>
    </row>
    <row r="54" spans="1:7" ht="15">
      <c r="A54">
        <v>13201</v>
      </c>
      <c r="B54" t="s">
        <v>480</v>
      </c>
      <c r="C54">
        <v>25</v>
      </c>
      <c r="D54" t="s">
        <v>2301</v>
      </c>
      <c r="E54" t="s">
        <v>2249</v>
      </c>
      <c r="F54">
        <v>132</v>
      </c>
      <c r="G54">
        <v>20</v>
      </c>
    </row>
    <row r="55" spans="1:7" ht="15">
      <c r="A55">
        <v>13204</v>
      </c>
      <c r="B55" t="s">
        <v>476</v>
      </c>
      <c r="C55">
        <v>9</v>
      </c>
      <c r="D55" t="s">
        <v>2301</v>
      </c>
      <c r="E55" t="s">
        <v>2249</v>
      </c>
      <c r="F55">
        <v>132</v>
      </c>
      <c r="G55">
        <v>20</v>
      </c>
    </row>
    <row r="56" spans="1:7" ht="15">
      <c r="A56">
        <v>13226</v>
      </c>
      <c r="B56" t="s">
        <v>466</v>
      </c>
      <c r="C56">
        <v>10</v>
      </c>
      <c r="D56" t="s">
        <v>2301</v>
      </c>
      <c r="E56" t="s">
        <v>2252</v>
      </c>
      <c r="F56">
        <v>132</v>
      </c>
      <c r="G56">
        <v>20</v>
      </c>
    </row>
    <row r="57" spans="1:7" ht="15">
      <c r="A57">
        <v>13233</v>
      </c>
      <c r="B57" t="s">
        <v>1417</v>
      </c>
      <c r="C57">
        <v>4</v>
      </c>
      <c r="D57" t="s">
        <v>2301</v>
      </c>
      <c r="E57" t="s">
        <v>2252</v>
      </c>
      <c r="F57">
        <v>132</v>
      </c>
      <c r="G57">
        <v>20</v>
      </c>
    </row>
    <row r="58" spans="1:7" ht="15">
      <c r="A58">
        <v>13251</v>
      </c>
      <c r="B58" t="s">
        <v>431</v>
      </c>
      <c r="C58">
        <v>22</v>
      </c>
      <c r="D58" t="s">
        <v>2301</v>
      </c>
      <c r="E58" t="s">
        <v>2251</v>
      </c>
      <c r="F58">
        <v>132</v>
      </c>
      <c r="G58">
        <v>20</v>
      </c>
    </row>
    <row r="59" spans="1:7" ht="15">
      <c r="A59">
        <v>13252</v>
      </c>
      <c r="B59" t="s">
        <v>392</v>
      </c>
      <c r="C59">
        <v>12</v>
      </c>
      <c r="D59" t="s">
        <v>2301</v>
      </c>
      <c r="E59" t="s">
        <v>2250</v>
      </c>
      <c r="F59">
        <v>132</v>
      </c>
      <c r="G59">
        <v>20</v>
      </c>
    </row>
    <row r="60" spans="1:7" ht="15">
      <c r="A60">
        <v>13254</v>
      </c>
      <c r="B60" t="s">
        <v>1317</v>
      </c>
      <c r="C60">
        <v>15</v>
      </c>
      <c r="D60" t="s">
        <v>2301</v>
      </c>
      <c r="E60" t="s">
        <v>2250</v>
      </c>
      <c r="F60">
        <v>132</v>
      </c>
      <c r="G60">
        <v>20</v>
      </c>
    </row>
    <row r="61" spans="1:7" ht="15">
      <c r="A61">
        <v>13256</v>
      </c>
      <c r="B61" t="s">
        <v>131</v>
      </c>
      <c r="C61">
        <v>10</v>
      </c>
      <c r="D61" t="s">
        <v>2301</v>
      </c>
      <c r="E61" t="s">
        <v>2250</v>
      </c>
      <c r="F61">
        <v>132</v>
      </c>
      <c r="G61">
        <v>20</v>
      </c>
    </row>
    <row r="62" spans="1:7" ht="15">
      <c r="A62">
        <v>13336</v>
      </c>
      <c r="B62" t="s">
        <v>1249</v>
      </c>
      <c r="C62">
        <v>22</v>
      </c>
      <c r="D62" t="s">
        <v>2303</v>
      </c>
      <c r="E62" t="s">
        <v>2221</v>
      </c>
      <c r="F62">
        <v>133</v>
      </c>
      <c r="G62">
        <v>17</v>
      </c>
    </row>
    <row r="63" spans="1:7" ht="15">
      <c r="A63">
        <v>13334</v>
      </c>
      <c r="B63" t="s">
        <v>481</v>
      </c>
      <c r="C63">
        <v>22</v>
      </c>
      <c r="D63" t="s">
        <v>2297</v>
      </c>
      <c r="E63" t="s">
        <v>2244</v>
      </c>
      <c r="F63">
        <v>133</v>
      </c>
      <c r="G63">
        <v>16</v>
      </c>
    </row>
    <row r="64" spans="1:7" ht="15">
      <c r="A64">
        <v>13350</v>
      </c>
      <c r="B64" t="s">
        <v>429</v>
      </c>
      <c r="C64">
        <v>30</v>
      </c>
      <c r="D64" t="s">
        <v>2297</v>
      </c>
      <c r="E64" t="s">
        <v>2249</v>
      </c>
      <c r="F64">
        <v>133</v>
      </c>
      <c r="G64">
        <v>16</v>
      </c>
    </row>
    <row r="65" spans="1:7" ht="15">
      <c r="A65">
        <v>13303</v>
      </c>
      <c r="B65" t="s">
        <v>493</v>
      </c>
      <c r="C65">
        <v>15</v>
      </c>
      <c r="D65" t="s">
        <v>2299</v>
      </c>
      <c r="E65" t="s">
        <v>2244</v>
      </c>
      <c r="F65">
        <v>133</v>
      </c>
      <c r="G65">
        <v>18</v>
      </c>
    </row>
    <row r="66" spans="1:7" ht="15">
      <c r="A66">
        <v>13310</v>
      </c>
      <c r="B66" t="s">
        <v>497</v>
      </c>
      <c r="C66">
        <v>26</v>
      </c>
      <c r="D66" t="s">
        <v>2299</v>
      </c>
      <c r="E66" t="s">
        <v>2244</v>
      </c>
      <c r="F66">
        <v>133</v>
      </c>
      <c r="G66">
        <v>18</v>
      </c>
    </row>
    <row r="67" spans="1:7" ht="15">
      <c r="A67">
        <v>13301</v>
      </c>
      <c r="B67" t="s">
        <v>509</v>
      </c>
      <c r="C67">
        <v>10</v>
      </c>
      <c r="D67" t="s">
        <v>2300</v>
      </c>
      <c r="E67" t="s">
        <v>2250</v>
      </c>
      <c r="F67">
        <v>133</v>
      </c>
      <c r="G67">
        <v>19</v>
      </c>
    </row>
    <row r="68" spans="1:7" ht="15">
      <c r="A68">
        <v>13305</v>
      </c>
      <c r="B68" t="s">
        <v>500</v>
      </c>
      <c r="C68">
        <v>17</v>
      </c>
      <c r="D68" t="s">
        <v>2300</v>
      </c>
      <c r="E68" t="s">
        <v>2250</v>
      </c>
      <c r="F68">
        <v>133</v>
      </c>
      <c r="G68">
        <v>19</v>
      </c>
    </row>
    <row r="69" spans="1:7" ht="15">
      <c r="A69">
        <v>13308</v>
      </c>
      <c r="B69" t="s">
        <v>501</v>
      </c>
      <c r="C69">
        <v>16</v>
      </c>
      <c r="D69" t="s">
        <v>2301</v>
      </c>
      <c r="E69" t="s">
        <v>2287</v>
      </c>
      <c r="F69">
        <v>133</v>
      </c>
      <c r="G69">
        <v>20</v>
      </c>
    </row>
    <row r="70" spans="1:7" ht="15">
      <c r="A70">
        <v>13332</v>
      </c>
      <c r="B70" t="s">
        <v>1121</v>
      </c>
      <c r="C70">
        <v>10</v>
      </c>
      <c r="D70" t="s">
        <v>2301</v>
      </c>
      <c r="E70" t="s">
        <v>2287</v>
      </c>
      <c r="F70">
        <v>133</v>
      </c>
      <c r="G70">
        <v>20</v>
      </c>
    </row>
    <row r="71" spans="1:7" ht="15">
      <c r="A71">
        <v>13352</v>
      </c>
      <c r="B71" t="s">
        <v>492</v>
      </c>
      <c r="C71">
        <v>10</v>
      </c>
      <c r="D71" t="s">
        <v>2301</v>
      </c>
      <c r="E71" t="s">
        <v>2287</v>
      </c>
      <c r="F71">
        <v>133</v>
      </c>
      <c r="G71">
        <v>20</v>
      </c>
    </row>
    <row r="72" spans="1:7" ht="15">
      <c r="A72">
        <v>13410</v>
      </c>
      <c r="B72" t="s">
        <v>427</v>
      </c>
      <c r="C72">
        <v>33</v>
      </c>
      <c r="D72" t="s">
        <v>2302</v>
      </c>
      <c r="E72" t="s">
        <v>2219</v>
      </c>
      <c r="F72">
        <v>134</v>
      </c>
      <c r="G72">
        <v>13</v>
      </c>
    </row>
    <row r="73" spans="1:7" ht="15">
      <c r="A73">
        <v>13450</v>
      </c>
      <c r="B73" t="s">
        <v>1091</v>
      </c>
      <c r="C73">
        <v>40</v>
      </c>
      <c r="D73" t="s">
        <v>2306</v>
      </c>
      <c r="E73" t="s">
        <v>2221</v>
      </c>
      <c r="F73">
        <v>134</v>
      </c>
      <c r="G73">
        <v>8</v>
      </c>
    </row>
    <row r="74" spans="1:7" ht="15">
      <c r="A74">
        <v>13452</v>
      </c>
      <c r="B74" t="s">
        <v>1120</v>
      </c>
      <c r="C74">
        <v>43</v>
      </c>
      <c r="D74" t="s">
        <v>2307</v>
      </c>
      <c r="E74" t="s">
        <v>2224</v>
      </c>
      <c r="F74">
        <v>134</v>
      </c>
      <c r="G74">
        <v>5</v>
      </c>
    </row>
    <row r="75" spans="1:7" ht="15">
      <c r="A75">
        <v>13404</v>
      </c>
      <c r="B75" t="s">
        <v>437</v>
      </c>
      <c r="C75">
        <v>20</v>
      </c>
      <c r="D75" t="s">
        <v>2303</v>
      </c>
      <c r="E75" t="s">
        <v>2223</v>
      </c>
      <c r="F75">
        <v>134</v>
      </c>
      <c r="G75">
        <v>17</v>
      </c>
    </row>
    <row r="76" spans="1:7" ht="15">
      <c r="A76">
        <v>13476</v>
      </c>
      <c r="B76" t="s">
        <v>398</v>
      </c>
      <c r="C76">
        <v>37</v>
      </c>
      <c r="D76" t="s">
        <v>2298</v>
      </c>
      <c r="E76" t="s">
        <v>1538</v>
      </c>
      <c r="F76">
        <v>134</v>
      </c>
      <c r="G76">
        <v>1</v>
      </c>
    </row>
    <row r="77" spans="1:7" ht="15">
      <c r="A77">
        <v>13451</v>
      </c>
      <c r="B77" t="s">
        <v>1119</v>
      </c>
      <c r="C77">
        <v>12</v>
      </c>
      <c r="D77" t="s">
        <v>2300</v>
      </c>
      <c r="E77" t="s">
        <v>2252</v>
      </c>
      <c r="F77">
        <v>134</v>
      </c>
      <c r="G77">
        <v>19</v>
      </c>
    </row>
    <row r="78" spans="1:7" ht="15">
      <c r="A78" t="s">
        <v>439</v>
      </c>
      <c r="B78" t="s">
        <v>440</v>
      </c>
      <c r="C78">
        <v>3</v>
      </c>
      <c r="D78" t="s">
        <v>2301</v>
      </c>
      <c r="E78" t="s">
        <v>2270</v>
      </c>
      <c r="F78">
        <v>134</v>
      </c>
      <c r="G78">
        <v>20</v>
      </c>
    </row>
    <row r="79" spans="1:6" ht="15">
      <c r="A79" t="s">
        <v>56</v>
      </c>
      <c r="F79">
        <v>150</v>
      </c>
    </row>
    <row r="80" spans="1:7" ht="15">
      <c r="A80">
        <v>15111</v>
      </c>
      <c r="B80" t="s">
        <v>544</v>
      </c>
      <c r="C80">
        <v>205</v>
      </c>
      <c r="D80" t="s">
        <v>2305</v>
      </c>
      <c r="E80" t="s">
        <v>2225</v>
      </c>
      <c r="F80">
        <v>151</v>
      </c>
      <c r="G80">
        <v>3</v>
      </c>
    </row>
    <row r="81" spans="1:7" ht="15">
      <c r="A81">
        <v>15104</v>
      </c>
      <c r="B81" t="s">
        <v>1078</v>
      </c>
      <c r="C81">
        <v>121</v>
      </c>
      <c r="D81" t="s">
        <v>2308</v>
      </c>
      <c r="E81" t="s">
        <v>2236</v>
      </c>
      <c r="F81">
        <v>151</v>
      </c>
      <c r="G81">
        <v>10</v>
      </c>
    </row>
    <row r="82" spans="1:7" ht="15">
      <c r="A82">
        <v>15101</v>
      </c>
      <c r="B82" t="s">
        <v>1036</v>
      </c>
      <c r="C82">
        <v>51</v>
      </c>
      <c r="D82" t="s">
        <v>2309</v>
      </c>
      <c r="E82" t="s">
        <v>2233</v>
      </c>
      <c r="F82">
        <v>151</v>
      </c>
      <c r="G82">
        <v>11</v>
      </c>
    </row>
    <row r="83" spans="1:7" ht="15">
      <c r="A83">
        <v>15103</v>
      </c>
      <c r="B83" t="s">
        <v>527</v>
      </c>
      <c r="C83">
        <v>28</v>
      </c>
      <c r="D83" t="s">
        <v>2303</v>
      </c>
      <c r="E83" t="s">
        <v>2287</v>
      </c>
      <c r="F83">
        <v>151</v>
      </c>
      <c r="G83">
        <v>17</v>
      </c>
    </row>
    <row r="84" spans="1:7" ht="15">
      <c r="A84">
        <v>15113</v>
      </c>
      <c r="B84" t="s">
        <v>529</v>
      </c>
      <c r="C84">
        <v>45</v>
      </c>
      <c r="D84" t="s">
        <v>2310</v>
      </c>
      <c r="E84" t="s">
        <v>2227</v>
      </c>
      <c r="F84">
        <v>151</v>
      </c>
      <c r="G84">
        <v>2</v>
      </c>
    </row>
    <row r="85" spans="1:7" ht="15">
      <c r="A85">
        <v>15123</v>
      </c>
      <c r="B85" t="s">
        <v>551</v>
      </c>
      <c r="C85">
        <v>11</v>
      </c>
      <c r="D85" t="s">
        <v>2299</v>
      </c>
      <c r="E85" t="s">
        <v>2227</v>
      </c>
      <c r="F85">
        <v>151</v>
      </c>
      <c r="G85">
        <v>18</v>
      </c>
    </row>
    <row r="86" spans="1:7" ht="15">
      <c r="A86">
        <v>15124</v>
      </c>
      <c r="B86" t="s">
        <v>583</v>
      </c>
      <c r="C86">
        <v>20</v>
      </c>
      <c r="D86" t="s">
        <v>2299</v>
      </c>
      <c r="E86" t="s">
        <v>2227</v>
      </c>
      <c r="F86">
        <v>151</v>
      </c>
      <c r="G86">
        <v>18</v>
      </c>
    </row>
    <row r="87" spans="1:7" ht="15">
      <c r="A87" t="s">
        <v>1212</v>
      </c>
      <c r="B87" t="s">
        <v>1036</v>
      </c>
      <c r="C87">
        <v>28</v>
      </c>
      <c r="D87" t="s">
        <v>2300</v>
      </c>
      <c r="E87" t="s">
        <v>2253</v>
      </c>
      <c r="F87">
        <v>151</v>
      </c>
      <c r="G87">
        <v>19</v>
      </c>
    </row>
    <row r="88" spans="1:7" ht="15">
      <c r="A88" t="s">
        <v>1250</v>
      </c>
      <c r="B88" t="s">
        <v>1078</v>
      </c>
      <c r="C88">
        <v>31</v>
      </c>
      <c r="D88" t="s">
        <v>2300</v>
      </c>
      <c r="E88" t="s">
        <v>2254</v>
      </c>
      <c r="F88">
        <v>151</v>
      </c>
      <c r="G88">
        <v>19</v>
      </c>
    </row>
    <row r="89" spans="1:7" ht="15">
      <c r="A89">
        <v>15102</v>
      </c>
      <c r="B89" t="s">
        <v>1089</v>
      </c>
      <c r="C89">
        <v>49</v>
      </c>
      <c r="D89" t="s">
        <v>2301</v>
      </c>
      <c r="E89" t="s">
        <v>2295</v>
      </c>
      <c r="F89">
        <v>151</v>
      </c>
      <c r="G89">
        <v>20</v>
      </c>
    </row>
    <row r="90" spans="1:7" ht="15">
      <c r="A90">
        <v>15126</v>
      </c>
      <c r="B90" t="s">
        <v>610</v>
      </c>
      <c r="C90">
        <v>10</v>
      </c>
      <c r="D90" t="s">
        <v>2301</v>
      </c>
      <c r="E90" t="s">
        <v>2258</v>
      </c>
      <c r="F90">
        <v>151</v>
      </c>
      <c r="G90">
        <v>20</v>
      </c>
    </row>
    <row r="91" spans="1:7" ht="15">
      <c r="A91">
        <v>15127</v>
      </c>
      <c r="B91" t="s">
        <v>637</v>
      </c>
      <c r="C91">
        <v>10</v>
      </c>
      <c r="D91" t="s">
        <v>2301</v>
      </c>
      <c r="E91" t="s">
        <v>2258</v>
      </c>
      <c r="F91">
        <v>151</v>
      </c>
      <c r="G91">
        <v>20</v>
      </c>
    </row>
    <row r="92" spans="1:7" ht="15">
      <c r="A92">
        <v>15205</v>
      </c>
      <c r="B92" t="s">
        <v>541</v>
      </c>
      <c r="C92">
        <v>57</v>
      </c>
      <c r="D92" t="s">
        <v>2311</v>
      </c>
      <c r="E92" t="s">
        <v>2290</v>
      </c>
      <c r="F92">
        <v>152</v>
      </c>
      <c r="G92">
        <v>6</v>
      </c>
    </row>
    <row r="93" spans="1:7" ht="15">
      <c r="A93">
        <v>15211</v>
      </c>
      <c r="B93" t="s">
        <v>1106</v>
      </c>
      <c r="C93">
        <v>97</v>
      </c>
      <c r="D93" t="s">
        <v>2309</v>
      </c>
      <c r="E93" t="s">
        <v>2245</v>
      </c>
      <c r="F93">
        <v>152</v>
      </c>
      <c r="G93">
        <v>11</v>
      </c>
    </row>
    <row r="94" spans="1:7" ht="15">
      <c r="A94">
        <v>15203</v>
      </c>
      <c r="B94" t="s">
        <v>540</v>
      </c>
      <c r="C94">
        <v>13</v>
      </c>
      <c r="D94" t="s">
        <v>2300</v>
      </c>
      <c r="E94" t="s">
        <v>2227</v>
      </c>
      <c r="F94">
        <v>152</v>
      </c>
      <c r="G94">
        <v>19</v>
      </c>
    </row>
    <row r="95" spans="1:7" ht="15">
      <c r="A95">
        <v>15308</v>
      </c>
      <c r="B95" t="s">
        <v>519</v>
      </c>
      <c r="C95">
        <v>15</v>
      </c>
      <c r="D95" t="s">
        <v>2297</v>
      </c>
      <c r="E95" t="s">
        <v>2227</v>
      </c>
      <c r="F95">
        <v>153</v>
      </c>
      <c r="G95">
        <v>16</v>
      </c>
    </row>
    <row r="96" spans="1:7" ht="15">
      <c r="A96">
        <v>15305</v>
      </c>
      <c r="B96" t="s">
        <v>526</v>
      </c>
      <c r="C96">
        <v>15</v>
      </c>
      <c r="D96" t="s">
        <v>2299</v>
      </c>
      <c r="E96" t="s">
        <v>2235</v>
      </c>
      <c r="F96">
        <v>153</v>
      </c>
      <c r="G96">
        <v>18</v>
      </c>
    </row>
    <row r="97" spans="1:7" ht="15">
      <c r="A97">
        <v>15310</v>
      </c>
      <c r="B97" t="s">
        <v>1218</v>
      </c>
      <c r="C97">
        <v>11</v>
      </c>
      <c r="D97" t="s">
        <v>2299</v>
      </c>
      <c r="E97" t="s">
        <v>2235</v>
      </c>
      <c r="F97">
        <v>153</v>
      </c>
      <c r="G97">
        <v>18</v>
      </c>
    </row>
    <row r="98" spans="1:7" ht="15">
      <c r="A98" t="s">
        <v>29</v>
      </c>
      <c r="B98" t="s">
        <v>525</v>
      </c>
      <c r="C98">
        <v>10</v>
      </c>
      <c r="D98" t="s">
        <v>2300</v>
      </c>
      <c r="E98" t="s">
        <v>2235</v>
      </c>
      <c r="F98">
        <v>153</v>
      </c>
      <c r="G98">
        <v>19</v>
      </c>
    </row>
    <row r="99" spans="1:7" ht="15">
      <c r="A99" t="s">
        <v>1830</v>
      </c>
      <c r="B99" t="s">
        <v>526</v>
      </c>
      <c r="C99">
        <v>14</v>
      </c>
      <c r="D99" t="s">
        <v>2300</v>
      </c>
      <c r="E99" t="s">
        <v>2255</v>
      </c>
      <c r="F99">
        <v>153</v>
      </c>
      <c r="G99">
        <v>19</v>
      </c>
    </row>
    <row r="100" spans="1:7" ht="15">
      <c r="A100" t="s">
        <v>30</v>
      </c>
      <c r="B100" t="s">
        <v>537</v>
      </c>
      <c r="C100">
        <v>17</v>
      </c>
      <c r="D100" t="s">
        <v>2300</v>
      </c>
      <c r="E100" t="s">
        <v>2235</v>
      </c>
      <c r="F100">
        <v>153</v>
      </c>
      <c r="G100">
        <v>19</v>
      </c>
    </row>
    <row r="101" spans="1:7" ht="15">
      <c r="A101">
        <v>15606</v>
      </c>
      <c r="B101" t="s">
        <v>580</v>
      </c>
      <c r="C101">
        <v>37</v>
      </c>
      <c r="D101" t="s">
        <v>2312</v>
      </c>
      <c r="E101" t="s">
        <v>2227</v>
      </c>
      <c r="F101">
        <v>156</v>
      </c>
      <c r="G101">
        <v>7</v>
      </c>
    </row>
    <row r="102" spans="1:7" ht="15">
      <c r="A102">
        <v>15623</v>
      </c>
      <c r="B102" t="s">
        <v>1125</v>
      </c>
      <c r="C102">
        <v>43</v>
      </c>
      <c r="D102" t="s">
        <v>2310</v>
      </c>
      <c r="E102" t="s">
        <v>2235</v>
      </c>
      <c r="F102">
        <v>156</v>
      </c>
      <c r="G102">
        <v>2</v>
      </c>
    </row>
    <row r="103" spans="1:7" ht="15">
      <c r="A103">
        <v>15619</v>
      </c>
      <c r="B103" t="s">
        <v>1152</v>
      </c>
      <c r="C103">
        <v>16</v>
      </c>
      <c r="D103" t="s">
        <v>2304</v>
      </c>
      <c r="E103" t="s">
        <v>2227</v>
      </c>
      <c r="F103">
        <v>156</v>
      </c>
      <c r="G103">
        <v>15</v>
      </c>
    </row>
    <row r="104" spans="1:7" ht="15">
      <c r="A104">
        <v>15601</v>
      </c>
      <c r="B104" t="s">
        <v>554</v>
      </c>
      <c r="C104">
        <v>41</v>
      </c>
      <c r="D104" t="s">
        <v>2298</v>
      </c>
      <c r="E104" t="s">
        <v>2227</v>
      </c>
      <c r="F104">
        <v>156</v>
      </c>
      <c r="G104">
        <v>1</v>
      </c>
    </row>
    <row r="105" spans="1:7" ht="15">
      <c r="A105">
        <v>15603</v>
      </c>
      <c r="B105" t="s">
        <v>542</v>
      </c>
      <c r="C105">
        <v>39</v>
      </c>
      <c r="D105" t="s">
        <v>2299</v>
      </c>
      <c r="E105" t="s">
        <v>2258</v>
      </c>
      <c r="F105">
        <v>156</v>
      </c>
      <c r="G105">
        <v>18</v>
      </c>
    </row>
    <row r="106" spans="1:7" ht="15">
      <c r="A106">
        <v>15610</v>
      </c>
      <c r="B106" t="s">
        <v>579</v>
      </c>
      <c r="C106">
        <v>16</v>
      </c>
      <c r="D106" t="s">
        <v>2300</v>
      </c>
      <c r="E106" t="s">
        <v>2258</v>
      </c>
      <c r="F106">
        <v>156</v>
      </c>
      <c r="G106">
        <v>19</v>
      </c>
    </row>
    <row r="107" spans="1:7" ht="15">
      <c r="A107">
        <v>15624</v>
      </c>
      <c r="B107" t="s">
        <v>578</v>
      </c>
      <c r="C107">
        <v>21</v>
      </c>
      <c r="D107" t="s">
        <v>2300</v>
      </c>
      <c r="E107" t="s">
        <v>2258</v>
      </c>
      <c r="F107">
        <v>156</v>
      </c>
      <c r="G107">
        <v>19</v>
      </c>
    </row>
    <row r="108" spans="1:7" ht="15">
      <c r="A108" t="s">
        <v>1257</v>
      </c>
      <c r="B108" t="s">
        <v>576</v>
      </c>
      <c r="C108">
        <v>10</v>
      </c>
      <c r="D108" t="s">
        <v>2300</v>
      </c>
      <c r="E108" t="s">
        <v>2256</v>
      </c>
      <c r="F108">
        <v>156</v>
      </c>
      <c r="G108">
        <v>19</v>
      </c>
    </row>
    <row r="109" spans="1:7" ht="15">
      <c r="A109" t="s">
        <v>1490</v>
      </c>
      <c r="B109" t="s">
        <v>577</v>
      </c>
      <c r="C109">
        <v>19</v>
      </c>
      <c r="D109" t="s">
        <v>2300</v>
      </c>
      <c r="E109" t="s">
        <v>2256</v>
      </c>
      <c r="F109">
        <v>156</v>
      </c>
      <c r="G109">
        <v>19</v>
      </c>
    </row>
    <row r="110" spans="1:7" ht="15">
      <c r="A110">
        <v>15802</v>
      </c>
      <c r="B110" t="s">
        <v>986</v>
      </c>
      <c r="C110">
        <v>9</v>
      </c>
      <c r="D110" t="s">
        <v>2299</v>
      </c>
      <c r="E110" t="s">
        <v>2268</v>
      </c>
      <c r="F110">
        <v>158</v>
      </c>
      <c r="G110">
        <v>18</v>
      </c>
    </row>
    <row r="111" spans="1:7" ht="15">
      <c r="A111">
        <v>15811</v>
      </c>
      <c r="B111" t="s">
        <v>1270</v>
      </c>
      <c r="C111">
        <v>10</v>
      </c>
      <c r="D111" t="s">
        <v>2300</v>
      </c>
      <c r="E111" t="s">
        <v>2280</v>
      </c>
      <c r="F111">
        <v>158</v>
      </c>
      <c r="G111">
        <v>19</v>
      </c>
    </row>
    <row r="112" spans="1:7" ht="15">
      <c r="A112" t="s">
        <v>1381</v>
      </c>
      <c r="B112" t="s">
        <v>1382</v>
      </c>
      <c r="C112">
        <v>14</v>
      </c>
      <c r="D112" t="s">
        <v>2300</v>
      </c>
      <c r="E112" t="s">
        <v>2280</v>
      </c>
      <c r="F112">
        <v>158</v>
      </c>
      <c r="G112">
        <v>19</v>
      </c>
    </row>
    <row r="113" spans="1:6" ht="15">
      <c r="A113" t="s">
        <v>57</v>
      </c>
      <c r="F113">
        <v>160</v>
      </c>
    </row>
    <row r="114" spans="1:7" ht="15">
      <c r="A114">
        <v>16108</v>
      </c>
      <c r="B114" t="s">
        <v>228</v>
      </c>
      <c r="C114">
        <v>18</v>
      </c>
      <c r="D114" t="s">
        <v>2300</v>
      </c>
      <c r="E114" t="s">
        <v>2275</v>
      </c>
      <c r="F114">
        <v>161</v>
      </c>
      <c r="G114">
        <v>19</v>
      </c>
    </row>
    <row r="115" spans="1:7" ht="15">
      <c r="A115">
        <v>16202</v>
      </c>
      <c r="B115" t="s">
        <v>277</v>
      </c>
      <c r="C115">
        <v>34</v>
      </c>
      <c r="D115" t="s">
        <v>2302</v>
      </c>
      <c r="E115" t="s">
        <v>2220</v>
      </c>
      <c r="F115">
        <v>162</v>
      </c>
      <c r="G115">
        <v>13</v>
      </c>
    </row>
    <row r="116" spans="1:7" ht="15">
      <c r="A116">
        <v>16214</v>
      </c>
      <c r="B116" t="s">
        <v>278</v>
      </c>
      <c r="C116">
        <v>24</v>
      </c>
      <c r="D116" t="s">
        <v>2313</v>
      </c>
      <c r="E116" t="s">
        <v>2219</v>
      </c>
      <c r="F116">
        <v>162</v>
      </c>
      <c r="G116">
        <v>14</v>
      </c>
    </row>
    <row r="117" spans="1:7" ht="15">
      <c r="A117">
        <v>16222</v>
      </c>
      <c r="B117" t="s">
        <v>1116</v>
      </c>
      <c r="C117">
        <v>19</v>
      </c>
      <c r="D117" t="s">
        <v>2313</v>
      </c>
      <c r="E117" t="s">
        <v>2221</v>
      </c>
      <c r="F117">
        <v>162</v>
      </c>
      <c r="G117">
        <v>14</v>
      </c>
    </row>
    <row r="118" spans="1:7" ht="15">
      <c r="A118">
        <v>16207</v>
      </c>
      <c r="B118" t="s">
        <v>856</v>
      </c>
      <c r="C118">
        <v>14</v>
      </c>
      <c r="D118" t="s">
        <v>2303</v>
      </c>
      <c r="E118" t="s">
        <v>2244</v>
      </c>
      <c r="F118">
        <v>162</v>
      </c>
      <c r="G118">
        <v>17</v>
      </c>
    </row>
    <row r="119" spans="1:7" ht="15">
      <c r="A119">
        <v>16212</v>
      </c>
      <c r="B119" t="s">
        <v>846</v>
      </c>
      <c r="C119">
        <v>15</v>
      </c>
      <c r="D119" t="s">
        <v>2303</v>
      </c>
      <c r="E119" t="s">
        <v>2244</v>
      </c>
      <c r="F119">
        <v>162</v>
      </c>
      <c r="G119">
        <v>17</v>
      </c>
    </row>
    <row r="120" spans="1:7" ht="15">
      <c r="A120">
        <v>16206</v>
      </c>
      <c r="B120" t="s">
        <v>269</v>
      </c>
      <c r="C120">
        <v>18</v>
      </c>
      <c r="D120" t="s">
        <v>2304</v>
      </c>
      <c r="E120" t="s">
        <v>2219</v>
      </c>
      <c r="F120">
        <v>162</v>
      </c>
      <c r="G120">
        <v>15</v>
      </c>
    </row>
    <row r="121" spans="1:7" ht="15">
      <c r="A121">
        <v>16201</v>
      </c>
      <c r="B121" t="s">
        <v>279</v>
      </c>
      <c r="C121">
        <v>12</v>
      </c>
      <c r="D121" t="s">
        <v>2299</v>
      </c>
      <c r="E121" t="s">
        <v>2292</v>
      </c>
      <c r="F121">
        <v>162</v>
      </c>
      <c r="G121">
        <v>18</v>
      </c>
    </row>
    <row r="122" spans="1:7" ht="15">
      <c r="A122">
        <v>16234</v>
      </c>
      <c r="B122" t="s">
        <v>1133</v>
      </c>
      <c r="C122">
        <v>11</v>
      </c>
      <c r="D122" t="s">
        <v>2300</v>
      </c>
      <c r="E122" t="s">
        <v>2272</v>
      </c>
      <c r="F122">
        <v>162</v>
      </c>
      <c r="G122">
        <v>19</v>
      </c>
    </row>
    <row r="123" spans="1:7" ht="15">
      <c r="A123">
        <v>16301</v>
      </c>
      <c r="B123" t="s">
        <v>275</v>
      </c>
      <c r="C123">
        <v>17</v>
      </c>
      <c r="D123" t="s">
        <v>2297</v>
      </c>
      <c r="E123" t="s">
        <v>2219</v>
      </c>
      <c r="F123">
        <v>163</v>
      </c>
      <c r="G123">
        <v>16</v>
      </c>
    </row>
    <row r="124" spans="1:7" ht="15">
      <c r="A124">
        <v>16302</v>
      </c>
      <c r="B124" t="s">
        <v>1111</v>
      </c>
      <c r="C124">
        <v>14</v>
      </c>
      <c r="D124" t="s">
        <v>2299</v>
      </c>
      <c r="E124" t="s">
        <v>2293</v>
      </c>
      <c r="F124">
        <v>163</v>
      </c>
      <c r="G124">
        <v>18</v>
      </c>
    </row>
    <row r="125" spans="1:7" ht="15">
      <c r="A125">
        <v>16409</v>
      </c>
      <c r="B125" t="s">
        <v>216</v>
      </c>
      <c r="C125">
        <v>32</v>
      </c>
      <c r="D125" t="s">
        <v>2302</v>
      </c>
      <c r="E125" t="s">
        <v>2223</v>
      </c>
      <c r="F125">
        <v>164</v>
      </c>
      <c r="G125">
        <v>13</v>
      </c>
    </row>
    <row r="126" spans="1:7" ht="15">
      <c r="A126">
        <v>16401</v>
      </c>
      <c r="B126" t="s">
        <v>211</v>
      </c>
      <c r="C126">
        <v>12</v>
      </c>
      <c r="D126" t="s">
        <v>2313</v>
      </c>
      <c r="E126" t="s">
        <v>2220</v>
      </c>
      <c r="F126">
        <v>164</v>
      </c>
      <c r="G126">
        <v>14</v>
      </c>
    </row>
    <row r="127" spans="1:7" ht="15">
      <c r="A127">
        <v>16413</v>
      </c>
      <c r="B127" t="s">
        <v>258</v>
      </c>
      <c r="C127">
        <v>6</v>
      </c>
      <c r="D127" t="s">
        <v>2299</v>
      </c>
      <c r="E127" t="s">
        <v>2294</v>
      </c>
      <c r="F127">
        <v>164</v>
      </c>
      <c r="G127">
        <v>18</v>
      </c>
    </row>
    <row r="128" spans="1:7" ht="15">
      <c r="A128">
        <v>16508</v>
      </c>
      <c r="B128" t="s">
        <v>67</v>
      </c>
      <c r="C128">
        <v>10</v>
      </c>
      <c r="D128" t="s">
        <v>2303</v>
      </c>
      <c r="E128" t="s">
        <v>2249</v>
      </c>
      <c r="F128">
        <v>165</v>
      </c>
      <c r="G128">
        <v>17</v>
      </c>
    </row>
    <row r="129" spans="1:7" ht="15">
      <c r="A129">
        <v>16518</v>
      </c>
      <c r="B129" t="s">
        <v>311</v>
      </c>
      <c r="C129">
        <v>11</v>
      </c>
      <c r="D129" t="s">
        <v>2297</v>
      </c>
      <c r="E129" t="s">
        <v>2221</v>
      </c>
      <c r="F129">
        <v>165</v>
      </c>
      <c r="G129">
        <v>16</v>
      </c>
    </row>
    <row r="130" spans="1:7" ht="15">
      <c r="A130">
        <v>16509</v>
      </c>
      <c r="B130" t="s">
        <v>1676</v>
      </c>
      <c r="C130">
        <v>10</v>
      </c>
      <c r="D130" t="s">
        <v>2300</v>
      </c>
      <c r="E130" t="s">
        <v>2274</v>
      </c>
      <c r="F130">
        <v>165</v>
      </c>
      <c r="G130">
        <v>19</v>
      </c>
    </row>
    <row r="131" spans="1:6" ht="15">
      <c r="A131" t="s">
        <v>58</v>
      </c>
      <c r="F131">
        <v>170</v>
      </c>
    </row>
    <row r="132" spans="1:7" ht="15">
      <c r="A132">
        <v>17102</v>
      </c>
      <c r="B132" t="s">
        <v>1062</v>
      </c>
      <c r="C132">
        <v>154</v>
      </c>
      <c r="D132" t="s">
        <v>2302</v>
      </c>
      <c r="E132" t="s">
        <v>2222</v>
      </c>
      <c r="F132">
        <v>171</v>
      </c>
      <c r="G132">
        <v>13</v>
      </c>
    </row>
    <row r="133" spans="1:7" ht="15">
      <c r="A133" t="s">
        <v>1242</v>
      </c>
      <c r="B133" t="s">
        <v>1243</v>
      </c>
      <c r="C133">
        <v>18</v>
      </c>
      <c r="D133" t="s">
        <v>2300</v>
      </c>
      <c r="E133" t="s">
        <v>2289</v>
      </c>
      <c r="F133">
        <v>171</v>
      </c>
      <c r="G133">
        <v>19</v>
      </c>
    </row>
    <row r="134" spans="1:7" ht="15">
      <c r="A134">
        <v>17206</v>
      </c>
      <c r="B134" t="s">
        <v>119</v>
      </c>
      <c r="C134">
        <v>84</v>
      </c>
      <c r="D134" t="s">
        <v>2312</v>
      </c>
      <c r="E134" t="s">
        <v>2224</v>
      </c>
      <c r="F134">
        <v>172</v>
      </c>
      <c r="G134">
        <v>7</v>
      </c>
    </row>
    <row r="135" spans="1:7" ht="15">
      <c r="A135">
        <v>17219</v>
      </c>
      <c r="B135" t="s">
        <v>1088</v>
      </c>
      <c r="C135">
        <v>43</v>
      </c>
      <c r="D135" t="s">
        <v>2305</v>
      </c>
      <c r="E135" t="s">
        <v>2224</v>
      </c>
      <c r="F135">
        <v>172</v>
      </c>
      <c r="G135">
        <v>3</v>
      </c>
    </row>
    <row r="136" spans="1:7" ht="15">
      <c r="A136">
        <v>17220</v>
      </c>
      <c r="B136" t="s">
        <v>1437</v>
      </c>
      <c r="C136">
        <v>30</v>
      </c>
      <c r="D136" t="s">
        <v>2303</v>
      </c>
      <c r="E136" t="s">
        <v>2224</v>
      </c>
      <c r="F136">
        <v>172</v>
      </c>
      <c r="G136">
        <v>17</v>
      </c>
    </row>
    <row r="137" spans="1:7" ht="15">
      <c r="A137">
        <v>17210</v>
      </c>
      <c r="B137" t="s">
        <v>121</v>
      </c>
      <c r="C137">
        <v>26</v>
      </c>
      <c r="D137" t="s">
        <v>2299</v>
      </c>
      <c r="E137" t="s">
        <v>2224</v>
      </c>
      <c r="F137">
        <v>172</v>
      </c>
      <c r="G137">
        <v>18</v>
      </c>
    </row>
    <row r="138" spans="1:7" ht="15">
      <c r="A138">
        <v>17214</v>
      </c>
      <c r="B138" t="s">
        <v>123</v>
      </c>
      <c r="C138">
        <v>10</v>
      </c>
      <c r="D138" t="s">
        <v>2299</v>
      </c>
      <c r="E138" t="s">
        <v>2224</v>
      </c>
      <c r="F138">
        <v>172</v>
      </c>
      <c r="G138">
        <v>18</v>
      </c>
    </row>
    <row r="139" spans="1:7" ht="15">
      <c r="A139">
        <v>17201</v>
      </c>
      <c r="B139" t="s">
        <v>135</v>
      </c>
      <c r="C139">
        <v>4</v>
      </c>
      <c r="D139" t="s">
        <v>2300</v>
      </c>
      <c r="E139" t="s">
        <v>2224</v>
      </c>
      <c r="F139">
        <v>172</v>
      </c>
      <c r="G139">
        <v>19</v>
      </c>
    </row>
    <row r="140" spans="1:7" ht="15">
      <c r="A140">
        <v>17301</v>
      </c>
      <c r="B140" t="s">
        <v>120</v>
      </c>
      <c r="C140">
        <v>16</v>
      </c>
      <c r="D140" t="s">
        <v>2299</v>
      </c>
      <c r="E140" t="s">
        <v>2262</v>
      </c>
      <c r="F140">
        <v>173</v>
      </c>
      <c r="G140">
        <v>18</v>
      </c>
    </row>
    <row r="141" spans="1:7" ht="15">
      <c r="A141">
        <v>17317</v>
      </c>
      <c r="B141" t="s">
        <v>1223</v>
      </c>
      <c r="C141">
        <v>15</v>
      </c>
      <c r="D141" t="s">
        <v>2300</v>
      </c>
      <c r="E141" t="s">
        <v>2262</v>
      </c>
      <c r="F141">
        <v>173</v>
      </c>
      <c r="G141">
        <v>19</v>
      </c>
    </row>
    <row r="142" spans="1:7" ht="15">
      <c r="A142">
        <v>17410</v>
      </c>
      <c r="B142" t="s">
        <v>160</v>
      </c>
      <c r="C142">
        <v>28</v>
      </c>
      <c r="D142" t="s">
        <v>2297</v>
      </c>
      <c r="E142" t="s">
        <v>2224</v>
      </c>
      <c r="F142">
        <v>174</v>
      </c>
      <c r="G142">
        <v>16</v>
      </c>
    </row>
    <row r="143" spans="1:7" ht="15">
      <c r="A143">
        <v>17425</v>
      </c>
      <c r="B143" t="s">
        <v>1146</v>
      </c>
      <c r="C143">
        <v>13</v>
      </c>
      <c r="D143" t="s">
        <v>2297</v>
      </c>
      <c r="E143" t="s">
        <v>2262</v>
      </c>
      <c r="F143">
        <v>174</v>
      </c>
      <c r="G143">
        <v>16</v>
      </c>
    </row>
    <row r="144" spans="1:7" ht="15">
      <c r="A144">
        <v>17512</v>
      </c>
      <c r="B144" t="s">
        <v>163</v>
      </c>
      <c r="C144">
        <v>12</v>
      </c>
      <c r="D144" t="s">
        <v>2313</v>
      </c>
      <c r="E144" t="s">
        <v>2224</v>
      </c>
      <c r="F144">
        <v>175</v>
      </c>
      <c r="G144">
        <v>14</v>
      </c>
    </row>
    <row r="145" spans="1:7" ht="15">
      <c r="A145">
        <v>17507</v>
      </c>
      <c r="B145" t="s">
        <v>122</v>
      </c>
      <c r="C145">
        <v>10</v>
      </c>
      <c r="D145" t="s">
        <v>2304</v>
      </c>
      <c r="E145" t="s">
        <v>2224</v>
      </c>
      <c r="F145">
        <v>175</v>
      </c>
      <c r="G145">
        <v>15</v>
      </c>
    </row>
    <row r="146" spans="1:7" ht="15">
      <c r="A146">
        <v>17513</v>
      </c>
      <c r="B146" t="s">
        <v>172</v>
      </c>
      <c r="C146">
        <v>10</v>
      </c>
      <c r="D146" t="s">
        <v>2299</v>
      </c>
      <c r="E146" t="s">
        <v>2269</v>
      </c>
      <c r="F146">
        <v>175</v>
      </c>
      <c r="G146">
        <v>18</v>
      </c>
    </row>
    <row r="147" spans="1:6" ht="15">
      <c r="A147" t="s">
        <v>59</v>
      </c>
      <c r="F147">
        <v>180</v>
      </c>
    </row>
    <row r="148" spans="1:7" ht="15">
      <c r="A148">
        <v>18102</v>
      </c>
      <c r="B148" t="s">
        <v>1063</v>
      </c>
      <c r="C148">
        <v>364</v>
      </c>
      <c r="D148" t="s">
        <v>2314</v>
      </c>
      <c r="E148" t="s">
        <v>2241</v>
      </c>
      <c r="F148">
        <v>181</v>
      </c>
      <c r="G148">
        <v>4</v>
      </c>
    </row>
    <row r="149" spans="1:7" ht="15">
      <c r="A149">
        <v>18117</v>
      </c>
      <c r="B149" t="s">
        <v>1090</v>
      </c>
      <c r="C149">
        <v>43</v>
      </c>
      <c r="D149" t="s">
        <v>2315</v>
      </c>
      <c r="E149" t="s">
        <v>2219</v>
      </c>
      <c r="F149">
        <v>181</v>
      </c>
      <c r="G149">
        <v>9</v>
      </c>
    </row>
    <row r="150" spans="1:7" ht="15">
      <c r="A150">
        <v>18101</v>
      </c>
      <c r="B150" t="s">
        <v>154</v>
      </c>
      <c r="C150">
        <v>194</v>
      </c>
      <c r="D150" t="s">
        <v>2308</v>
      </c>
      <c r="E150" t="s">
        <v>2225</v>
      </c>
      <c r="F150">
        <v>181</v>
      </c>
      <c r="G150">
        <v>10</v>
      </c>
    </row>
    <row r="151" spans="1:7" ht="15">
      <c r="A151">
        <v>18120</v>
      </c>
      <c r="B151" t="s">
        <v>1069</v>
      </c>
      <c r="C151">
        <v>82</v>
      </c>
      <c r="D151" t="s">
        <v>2297</v>
      </c>
      <c r="E151" t="s">
        <v>2263</v>
      </c>
      <c r="F151">
        <v>181</v>
      </c>
      <c r="G151">
        <v>16</v>
      </c>
    </row>
    <row r="152" spans="1:7" ht="15">
      <c r="A152" t="s">
        <v>1182</v>
      </c>
      <c r="B152" t="s">
        <v>1069</v>
      </c>
      <c r="C152">
        <v>57</v>
      </c>
      <c r="D152" t="s">
        <v>2298</v>
      </c>
      <c r="E152" t="s">
        <v>2267</v>
      </c>
      <c r="F152">
        <v>181</v>
      </c>
      <c r="G152">
        <v>1</v>
      </c>
    </row>
    <row r="153" spans="1:7" ht="15">
      <c r="A153">
        <v>18115</v>
      </c>
      <c r="B153" t="s">
        <v>135</v>
      </c>
      <c r="C153">
        <v>27</v>
      </c>
      <c r="D153" t="s">
        <v>2299</v>
      </c>
      <c r="E153" t="s">
        <v>2250</v>
      </c>
      <c r="F153">
        <v>181</v>
      </c>
      <c r="G153">
        <v>18</v>
      </c>
    </row>
    <row r="154" spans="1:7" ht="15">
      <c r="A154">
        <v>18121</v>
      </c>
      <c r="B154" t="s">
        <v>1087</v>
      </c>
      <c r="C154">
        <v>76</v>
      </c>
      <c r="D154" t="s">
        <v>2300</v>
      </c>
      <c r="E154" t="s">
        <v>2281</v>
      </c>
      <c r="F154">
        <v>181</v>
      </c>
      <c r="G154">
        <v>19</v>
      </c>
    </row>
    <row r="155" spans="1:7" ht="15">
      <c r="A155" t="s">
        <v>1291</v>
      </c>
      <c r="B155" t="s">
        <v>1063</v>
      </c>
      <c r="C155">
        <v>14</v>
      </c>
      <c r="D155" t="s">
        <v>2300</v>
      </c>
      <c r="E155" t="s">
        <v>2270</v>
      </c>
      <c r="F155">
        <v>181</v>
      </c>
      <c r="G155">
        <v>19</v>
      </c>
    </row>
    <row r="156" spans="1:7" ht="15">
      <c r="A156">
        <v>18202</v>
      </c>
      <c r="B156" t="s">
        <v>159</v>
      </c>
      <c r="C156">
        <v>53</v>
      </c>
      <c r="D156" t="s">
        <v>2312</v>
      </c>
      <c r="E156" t="s">
        <v>2231</v>
      </c>
      <c r="F156">
        <v>182</v>
      </c>
      <c r="G156">
        <v>7</v>
      </c>
    </row>
    <row r="157" spans="1:7" ht="15">
      <c r="A157">
        <v>18201</v>
      </c>
      <c r="B157" t="s">
        <v>158</v>
      </c>
      <c r="C157">
        <v>237</v>
      </c>
      <c r="D157" t="s">
        <v>2311</v>
      </c>
      <c r="E157" t="s">
        <v>2225</v>
      </c>
      <c r="F157">
        <v>182</v>
      </c>
      <c r="G157">
        <v>6</v>
      </c>
    </row>
    <row r="158" spans="1:7" ht="15">
      <c r="A158">
        <v>18301</v>
      </c>
      <c r="B158" t="s">
        <v>241</v>
      </c>
      <c r="C158">
        <v>150</v>
      </c>
      <c r="D158" t="s">
        <v>2305</v>
      </c>
      <c r="E158" t="s">
        <v>2236</v>
      </c>
      <c r="F158">
        <v>183</v>
      </c>
      <c r="G158">
        <v>3</v>
      </c>
    </row>
    <row r="159" spans="1:7" ht="15">
      <c r="A159">
        <v>18302</v>
      </c>
      <c r="B159" t="s">
        <v>245</v>
      </c>
      <c r="C159">
        <v>91</v>
      </c>
      <c r="D159" t="s">
        <v>2304</v>
      </c>
      <c r="E159" t="s">
        <v>2230</v>
      </c>
      <c r="F159">
        <v>183</v>
      </c>
      <c r="G159">
        <v>15</v>
      </c>
    </row>
    <row r="160" spans="1:7" ht="15">
      <c r="A160">
        <v>18303</v>
      </c>
      <c r="B160" t="s">
        <v>409</v>
      </c>
      <c r="C160">
        <v>12</v>
      </c>
      <c r="D160" t="s">
        <v>2300</v>
      </c>
      <c r="E160" t="s">
        <v>2271</v>
      </c>
      <c r="F160">
        <v>183</v>
      </c>
      <c r="G160">
        <v>19</v>
      </c>
    </row>
    <row r="161" spans="1:7" ht="15">
      <c r="A161">
        <v>18401</v>
      </c>
      <c r="B161" t="s">
        <v>1066</v>
      </c>
      <c r="C161">
        <v>192</v>
      </c>
      <c r="D161" t="s">
        <v>2309</v>
      </c>
      <c r="E161" t="s">
        <v>2234</v>
      </c>
      <c r="F161">
        <v>184</v>
      </c>
      <c r="G161">
        <v>11</v>
      </c>
    </row>
    <row r="162" spans="1:7" ht="15">
      <c r="A162">
        <v>18402</v>
      </c>
      <c r="B162" t="s">
        <v>1110</v>
      </c>
      <c r="C162">
        <v>92</v>
      </c>
      <c r="D162" t="s">
        <v>2297</v>
      </c>
      <c r="E162" t="s">
        <v>2264</v>
      </c>
      <c r="F162">
        <v>184</v>
      </c>
      <c r="G162">
        <v>16</v>
      </c>
    </row>
    <row r="163" spans="1:7" ht="15">
      <c r="A163">
        <v>18503</v>
      </c>
      <c r="B163" t="s">
        <v>292</v>
      </c>
      <c r="C163">
        <v>66</v>
      </c>
      <c r="D163" t="s">
        <v>2306</v>
      </c>
      <c r="E163" t="s">
        <v>2233</v>
      </c>
      <c r="F163">
        <v>185</v>
      </c>
      <c r="G163">
        <v>8</v>
      </c>
    </row>
    <row r="164" spans="1:7" ht="15">
      <c r="A164">
        <v>18502</v>
      </c>
      <c r="B164" t="s">
        <v>291</v>
      </c>
      <c r="C164">
        <v>188</v>
      </c>
      <c r="D164" t="s">
        <v>2316</v>
      </c>
      <c r="E164" t="s">
        <v>2225</v>
      </c>
      <c r="F164">
        <v>185</v>
      </c>
      <c r="G164">
        <v>12</v>
      </c>
    </row>
    <row r="165" spans="1:6" ht="15">
      <c r="A165" t="s">
        <v>60</v>
      </c>
      <c r="F165">
        <v>190</v>
      </c>
    </row>
    <row r="166" spans="1:7" ht="15">
      <c r="A166">
        <v>19109</v>
      </c>
      <c r="B166" t="s">
        <v>369</v>
      </c>
      <c r="C166">
        <v>236</v>
      </c>
      <c r="D166" t="s">
        <v>2306</v>
      </c>
      <c r="E166" t="s">
        <v>2234</v>
      </c>
      <c r="F166">
        <v>191</v>
      </c>
      <c r="G166">
        <v>8</v>
      </c>
    </row>
    <row r="167" spans="1:7" ht="15">
      <c r="A167">
        <v>19106</v>
      </c>
      <c r="B167" t="s">
        <v>713</v>
      </c>
      <c r="C167">
        <v>204</v>
      </c>
      <c r="D167" t="s">
        <v>2315</v>
      </c>
      <c r="E167" t="s">
        <v>2225</v>
      </c>
      <c r="F167">
        <v>191</v>
      </c>
      <c r="G167">
        <v>9</v>
      </c>
    </row>
    <row r="168" spans="1:7" ht="15">
      <c r="A168" t="s">
        <v>1183</v>
      </c>
      <c r="B168" t="s">
        <v>1184</v>
      </c>
      <c r="C168">
        <v>14</v>
      </c>
      <c r="D168" t="s">
        <v>2300</v>
      </c>
      <c r="E168" t="s">
        <v>2282</v>
      </c>
      <c r="F168">
        <v>191</v>
      </c>
      <c r="G168">
        <v>19</v>
      </c>
    </row>
    <row r="169" spans="1:7" ht="15">
      <c r="A169" t="s">
        <v>1185</v>
      </c>
      <c r="B169" t="s">
        <v>1186</v>
      </c>
      <c r="C169">
        <v>12</v>
      </c>
      <c r="D169" t="s">
        <v>2300</v>
      </c>
      <c r="E169" t="s">
        <v>2282</v>
      </c>
      <c r="F169">
        <v>191</v>
      </c>
      <c r="G169">
        <v>19</v>
      </c>
    </row>
    <row r="170" spans="1:7" ht="15">
      <c r="A170">
        <v>19201</v>
      </c>
      <c r="B170" t="s">
        <v>142</v>
      </c>
      <c r="C170">
        <v>143</v>
      </c>
      <c r="D170" t="s">
        <v>2313</v>
      </c>
      <c r="E170" t="s">
        <v>2225</v>
      </c>
      <c r="F170">
        <v>192</v>
      </c>
      <c r="G170">
        <v>14</v>
      </c>
    </row>
    <row r="171" spans="1:7" ht="15">
      <c r="A171" t="s">
        <v>1191</v>
      </c>
      <c r="B171" t="s">
        <v>142</v>
      </c>
      <c r="C171">
        <v>16</v>
      </c>
      <c r="D171" t="s">
        <v>2299</v>
      </c>
      <c r="E171" t="s">
        <v>2253</v>
      </c>
      <c r="F171">
        <v>192</v>
      </c>
      <c r="G171">
        <v>18</v>
      </c>
    </row>
    <row r="172" spans="1:7" ht="15">
      <c r="A172">
        <v>19301</v>
      </c>
      <c r="B172" t="s">
        <v>140</v>
      </c>
      <c r="C172">
        <v>130</v>
      </c>
      <c r="D172" t="s">
        <v>2311</v>
      </c>
      <c r="E172" t="s">
        <v>2236</v>
      </c>
      <c r="F172">
        <v>193</v>
      </c>
      <c r="G172">
        <v>6</v>
      </c>
    </row>
    <row r="173" spans="1:6" ht="15">
      <c r="A173" t="s">
        <v>61</v>
      </c>
      <c r="F173">
        <v>220</v>
      </c>
    </row>
    <row r="174" spans="1:7" ht="15">
      <c r="A174">
        <v>22201</v>
      </c>
      <c r="B174" t="s">
        <v>772</v>
      </c>
      <c r="C174">
        <v>17</v>
      </c>
      <c r="D174" t="s">
        <v>2299</v>
      </c>
      <c r="E174" t="s">
        <v>2229</v>
      </c>
      <c r="F174">
        <v>222</v>
      </c>
      <c r="G174">
        <v>18</v>
      </c>
    </row>
    <row r="175" spans="1:7" ht="15">
      <c r="A175">
        <v>22501</v>
      </c>
      <c r="B175" t="s">
        <v>402</v>
      </c>
      <c r="C175">
        <v>27</v>
      </c>
      <c r="D175" t="s">
        <v>2303</v>
      </c>
      <c r="E175" t="s">
        <v>2250</v>
      </c>
      <c r="F175">
        <v>225</v>
      </c>
      <c r="G175">
        <v>17</v>
      </c>
    </row>
    <row r="176" spans="1:7" ht="15">
      <c r="A176">
        <v>22505</v>
      </c>
      <c r="B176" t="s">
        <v>491</v>
      </c>
      <c r="C176">
        <v>11</v>
      </c>
      <c r="D176" t="s">
        <v>2297</v>
      </c>
      <c r="E176" t="s">
        <v>2252</v>
      </c>
      <c r="F176">
        <v>225</v>
      </c>
      <c r="G176">
        <v>16</v>
      </c>
    </row>
    <row r="177" spans="1:7" ht="15">
      <c r="A177">
        <v>22502</v>
      </c>
      <c r="B177" t="s">
        <v>399</v>
      </c>
      <c r="C177">
        <v>19</v>
      </c>
      <c r="D177" t="s">
        <v>2299</v>
      </c>
      <c r="E177" t="s">
        <v>2228</v>
      </c>
      <c r="F177">
        <v>225</v>
      </c>
      <c r="G177">
        <v>18</v>
      </c>
    </row>
    <row r="178" spans="1:7" ht="15">
      <c r="A178">
        <v>22620</v>
      </c>
      <c r="B178" t="s">
        <v>401</v>
      </c>
      <c r="C178">
        <v>14</v>
      </c>
      <c r="D178" t="s">
        <v>2313</v>
      </c>
      <c r="E178" t="s">
        <v>2273</v>
      </c>
      <c r="F178">
        <v>226</v>
      </c>
      <c r="G178">
        <v>14</v>
      </c>
    </row>
    <row r="179" spans="1:7" ht="15">
      <c r="A179">
        <v>22621</v>
      </c>
      <c r="B179" t="s">
        <v>1071</v>
      </c>
      <c r="C179">
        <v>11</v>
      </c>
      <c r="D179" t="s">
        <v>2303</v>
      </c>
      <c r="E179" t="s">
        <v>2251</v>
      </c>
      <c r="F179">
        <v>226</v>
      </c>
      <c r="G179">
        <v>17</v>
      </c>
    </row>
    <row r="180" spans="1:7" ht="15">
      <c r="A180">
        <v>22603</v>
      </c>
      <c r="B180" t="s">
        <v>395</v>
      </c>
      <c r="C180">
        <v>11</v>
      </c>
      <c r="D180" t="s">
        <v>2297</v>
      </c>
      <c r="E180" t="s">
        <v>2251</v>
      </c>
      <c r="F180">
        <v>226</v>
      </c>
      <c r="G180">
        <v>16</v>
      </c>
    </row>
    <row r="181" spans="1:7" ht="15">
      <c r="A181">
        <v>22623</v>
      </c>
      <c r="B181" t="s">
        <v>393</v>
      </c>
      <c r="C181">
        <v>14</v>
      </c>
      <c r="D181" t="s">
        <v>2299</v>
      </c>
      <c r="E181" t="s">
        <v>2271</v>
      </c>
      <c r="F181">
        <v>226</v>
      </c>
      <c r="G181">
        <v>18</v>
      </c>
    </row>
    <row r="182" spans="1:7" ht="15">
      <c r="A182">
        <v>22712</v>
      </c>
      <c r="B182" t="s">
        <v>1504</v>
      </c>
      <c r="C182">
        <v>8</v>
      </c>
      <c r="D182" t="s">
        <v>2299</v>
      </c>
      <c r="E182" t="s">
        <v>2270</v>
      </c>
      <c r="F182">
        <v>227</v>
      </c>
      <c r="G182">
        <v>18</v>
      </c>
    </row>
    <row r="183" spans="1:6" ht="15">
      <c r="A183" t="s">
        <v>62</v>
      </c>
      <c r="F183">
        <v>230</v>
      </c>
    </row>
    <row r="184" spans="1:7" ht="15">
      <c r="A184">
        <v>23127</v>
      </c>
      <c r="B184" t="s">
        <v>696</v>
      </c>
      <c r="C184">
        <v>12</v>
      </c>
      <c r="D184" t="s">
        <v>2313</v>
      </c>
      <c r="E184" t="s">
        <v>2275</v>
      </c>
      <c r="F184">
        <v>231</v>
      </c>
      <c r="G184">
        <v>14</v>
      </c>
    </row>
    <row r="185" spans="1:7" ht="15">
      <c r="A185">
        <v>23126</v>
      </c>
      <c r="B185" t="s">
        <v>388</v>
      </c>
      <c r="C185">
        <v>36</v>
      </c>
      <c r="D185" t="s">
        <v>2305</v>
      </c>
      <c r="E185" t="s">
        <v>2219</v>
      </c>
      <c r="F185">
        <v>231</v>
      </c>
      <c r="G185">
        <v>3</v>
      </c>
    </row>
    <row r="186" spans="1:7" ht="15">
      <c r="A186">
        <v>23140</v>
      </c>
      <c r="B186" t="s">
        <v>1358</v>
      </c>
      <c r="C186">
        <v>9</v>
      </c>
      <c r="D186" t="s">
        <v>2303</v>
      </c>
      <c r="E186" t="s">
        <v>2252</v>
      </c>
      <c r="F186">
        <v>231</v>
      </c>
      <c r="G186">
        <v>17</v>
      </c>
    </row>
    <row r="187" spans="1:7" ht="15">
      <c r="A187">
        <v>23141</v>
      </c>
      <c r="B187" t="s">
        <v>1720</v>
      </c>
      <c r="C187">
        <v>1</v>
      </c>
      <c r="D187" t="s">
        <v>2303</v>
      </c>
      <c r="E187" t="s">
        <v>2252</v>
      </c>
      <c r="F187">
        <v>231</v>
      </c>
      <c r="G187">
        <v>17</v>
      </c>
    </row>
    <row r="188" spans="1:7" ht="15">
      <c r="A188">
        <v>23119</v>
      </c>
      <c r="B188" t="s">
        <v>1426</v>
      </c>
      <c r="C188">
        <v>10</v>
      </c>
      <c r="D188" t="s">
        <v>2299</v>
      </c>
      <c r="E188" t="s">
        <v>2273</v>
      </c>
      <c r="F188">
        <v>231</v>
      </c>
      <c r="G188">
        <v>18</v>
      </c>
    </row>
    <row r="189" spans="1:7" ht="15">
      <c r="A189">
        <v>23136</v>
      </c>
      <c r="B189" t="s">
        <v>374</v>
      </c>
      <c r="C189">
        <v>2</v>
      </c>
      <c r="D189" t="s">
        <v>2299</v>
      </c>
      <c r="E189" t="s">
        <v>2272</v>
      </c>
      <c r="F189">
        <v>231</v>
      </c>
      <c r="G189">
        <v>18</v>
      </c>
    </row>
    <row r="190" spans="1:7" ht="15">
      <c r="A190">
        <v>23234</v>
      </c>
      <c r="B190" t="s">
        <v>1601</v>
      </c>
      <c r="C190">
        <v>20</v>
      </c>
      <c r="D190" t="s">
        <v>2297</v>
      </c>
      <c r="E190" t="s">
        <v>2265</v>
      </c>
      <c r="F190">
        <v>232</v>
      </c>
      <c r="G190">
        <v>16</v>
      </c>
    </row>
    <row r="191" spans="1:7" ht="15">
      <c r="A191">
        <v>23236</v>
      </c>
      <c r="B191" t="s">
        <v>1725</v>
      </c>
      <c r="C191">
        <v>6</v>
      </c>
      <c r="D191" t="s">
        <v>2299</v>
      </c>
      <c r="E191" t="s">
        <v>2274</v>
      </c>
      <c r="F191">
        <v>232</v>
      </c>
      <c r="G191">
        <v>18</v>
      </c>
    </row>
    <row r="192" spans="1:7" ht="15">
      <c r="A192">
        <v>23312</v>
      </c>
      <c r="B192" t="s">
        <v>1259</v>
      </c>
      <c r="C192">
        <v>10</v>
      </c>
      <c r="D192" t="s">
        <v>2299</v>
      </c>
      <c r="E192" t="s">
        <v>2275</v>
      </c>
      <c r="F192">
        <v>233</v>
      </c>
      <c r="G192">
        <v>18</v>
      </c>
    </row>
    <row r="193" spans="1:6" ht="15">
      <c r="A193" t="s">
        <v>63</v>
      </c>
      <c r="F193">
        <v>240</v>
      </c>
    </row>
    <row r="194" spans="1:7" ht="15">
      <c r="A194">
        <v>24101</v>
      </c>
      <c r="B194" t="s">
        <v>1040</v>
      </c>
      <c r="C194">
        <v>808</v>
      </c>
      <c r="D194" t="s">
        <v>2298</v>
      </c>
      <c r="E194" t="s">
        <v>2260</v>
      </c>
      <c r="F194">
        <v>241</v>
      </c>
      <c r="G194">
        <v>1</v>
      </c>
    </row>
    <row r="195" spans="1:7" ht="15">
      <c r="A195">
        <v>24201</v>
      </c>
      <c r="B195" t="s">
        <v>1041</v>
      </c>
      <c r="C195">
        <v>561</v>
      </c>
      <c r="D195" t="s">
        <v>2310</v>
      </c>
      <c r="E195" t="s">
        <v>2260</v>
      </c>
      <c r="F195">
        <v>242</v>
      </c>
      <c r="G195">
        <v>2</v>
      </c>
    </row>
    <row r="196" spans="1:7" ht="15">
      <c r="A196">
        <v>24301</v>
      </c>
      <c r="B196" t="s">
        <v>1039</v>
      </c>
      <c r="C196">
        <v>396</v>
      </c>
      <c r="D196" t="s">
        <v>2305</v>
      </c>
      <c r="E196" t="s">
        <v>1583</v>
      </c>
      <c r="F196">
        <v>243</v>
      </c>
      <c r="G196">
        <v>3</v>
      </c>
    </row>
    <row r="197" spans="1:6" ht="15">
      <c r="A197" t="s">
        <v>64</v>
      </c>
      <c r="F197">
        <v>250</v>
      </c>
    </row>
    <row r="198" spans="1:7" ht="15">
      <c r="A198">
        <v>25103</v>
      </c>
      <c r="B198" t="s">
        <v>150</v>
      </c>
      <c r="C198">
        <v>330</v>
      </c>
      <c r="D198" t="s">
        <v>2312</v>
      </c>
      <c r="E198" t="s">
        <v>2232</v>
      </c>
      <c r="F198">
        <v>251</v>
      </c>
      <c r="G198">
        <v>7</v>
      </c>
    </row>
    <row r="199" spans="1:7" ht="15">
      <c r="A199">
        <v>25102</v>
      </c>
      <c r="B199" t="s">
        <v>148</v>
      </c>
      <c r="C199">
        <v>350</v>
      </c>
      <c r="D199" t="s">
        <v>2307</v>
      </c>
      <c r="E199" t="s">
        <v>2241</v>
      </c>
      <c r="F199">
        <v>251</v>
      </c>
      <c r="G199">
        <v>5</v>
      </c>
    </row>
    <row r="200" spans="1:7" ht="15">
      <c r="A200">
        <v>25101</v>
      </c>
      <c r="B200" t="s">
        <v>146</v>
      </c>
      <c r="C200">
        <v>130</v>
      </c>
      <c r="D200" t="s">
        <v>2303</v>
      </c>
      <c r="E200" t="s">
        <v>2236</v>
      </c>
      <c r="F200">
        <v>251</v>
      </c>
      <c r="G200">
        <v>17</v>
      </c>
    </row>
    <row r="201" spans="1:7" ht="15">
      <c r="A201" t="s">
        <v>1188</v>
      </c>
      <c r="B201" t="s">
        <v>1177</v>
      </c>
      <c r="C201">
        <v>15</v>
      </c>
      <c r="D201" t="s">
        <v>2303</v>
      </c>
      <c r="E201" t="s">
        <v>2253</v>
      </c>
      <c r="F201">
        <v>251</v>
      </c>
      <c r="G201">
        <v>17</v>
      </c>
    </row>
    <row r="202" spans="1:7" ht="15">
      <c r="A202" t="s">
        <v>1192</v>
      </c>
      <c r="B202" t="s">
        <v>1609</v>
      </c>
      <c r="C202">
        <v>23</v>
      </c>
      <c r="D202" t="s">
        <v>2303</v>
      </c>
      <c r="E202" t="s">
        <v>2254</v>
      </c>
      <c r="F202">
        <v>251</v>
      </c>
      <c r="G202">
        <v>17</v>
      </c>
    </row>
    <row r="203" spans="1:7" ht="15">
      <c r="A203" t="s">
        <v>1255</v>
      </c>
      <c r="B203" t="s">
        <v>1256</v>
      </c>
      <c r="C203">
        <v>20</v>
      </c>
      <c r="D203" t="s">
        <v>2303</v>
      </c>
      <c r="E203" t="s">
        <v>2255</v>
      </c>
      <c r="F203">
        <v>251</v>
      </c>
      <c r="G203">
        <v>17</v>
      </c>
    </row>
    <row r="204" spans="1:7" ht="15">
      <c r="A204" t="s">
        <v>1388</v>
      </c>
      <c r="B204" t="s">
        <v>1389</v>
      </c>
      <c r="C204">
        <v>9</v>
      </c>
      <c r="D204" t="s">
        <v>2303</v>
      </c>
      <c r="E204" t="s">
        <v>2256</v>
      </c>
      <c r="F204">
        <v>251</v>
      </c>
      <c r="G204">
        <v>17</v>
      </c>
    </row>
    <row r="205" spans="1:7" ht="15">
      <c r="A205">
        <v>25401</v>
      </c>
      <c r="B205" t="s">
        <v>1054</v>
      </c>
      <c r="C205">
        <v>54</v>
      </c>
      <c r="D205" t="s">
        <v>2305</v>
      </c>
      <c r="E205" t="s">
        <v>2239</v>
      </c>
      <c r="F205">
        <v>254</v>
      </c>
      <c r="G205">
        <v>3</v>
      </c>
    </row>
    <row r="206" spans="1:7" ht="15">
      <c r="A206">
        <v>25408</v>
      </c>
      <c r="B206" t="s">
        <v>1127</v>
      </c>
      <c r="C206">
        <v>79</v>
      </c>
      <c r="D206" t="s">
        <v>2305</v>
      </c>
      <c r="E206" t="s">
        <v>2240</v>
      </c>
      <c r="F206">
        <v>254</v>
      </c>
      <c r="G206">
        <v>3</v>
      </c>
    </row>
    <row r="207" spans="1:7" ht="15">
      <c r="A207">
        <v>25403</v>
      </c>
      <c r="B207" t="s">
        <v>1042</v>
      </c>
      <c r="C207">
        <v>158</v>
      </c>
      <c r="D207" t="s">
        <v>2314</v>
      </c>
      <c r="E207" t="s">
        <v>2242</v>
      </c>
      <c r="F207">
        <v>254</v>
      </c>
      <c r="G207">
        <v>4</v>
      </c>
    </row>
    <row r="208" spans="1:7" ht="15">
      <c r="A208">
        <v>25415</v>
      </c>
      <c r="B208" t="s">
        <v>1079</v>
      </c>
      <c r="C208">
        <v>10</v>
      </c>
      <c r="D208" t="s">
        <v>2303</v>
      </c>
      <c r="E208" t="s">
        <v>2291</v>
      </c>
      <c r="F208">
        <v>254</v>
      </c>
      <c r="G208">
        <v>17</v>
      </c>
    </row>
    <row r="209" spans="1:7" ht="15">
      <c r="A209">
        <v>25405</v>
      </c>
      <c r="B209" t="s">
        <v>1231</v>
      </c>
      <c r="C209">
        <v>23</v>
      </c>
      <c r="D209" t="s">
        <v>2304</v>
      </c>
      <c r="E209" t="s">
        <v>2220</v>
      </c>
      <c r="F209">
        <v>254</v>
      </c>
      <c r="G209">
        <v>15</v>
      </c>
    </row>
    <row r="210" spans="1:7" ht="15">
      <c r="A210">
        <v>25409</v>
      </c>
      <c r="B210" t="s">
        <v>1273</v>
      </c>
      <c r="C210">
        <v>22</v>
      </c>
      <c r="D210" t="s">
        <v>2297</v>
      </c>
      <c r="E210" t="s">
        <v>2266</v>
      </c>
      <c r="F210">
        <v>254</v>
      </c>
      <c r="G210">
        <v>16</v>
      </c>
    </row>
    <row r="211" spans="1:7" ht="15">
      <c r="A211">
        <v>25402</v>
      </c>
      <c r="B211" t="s">
        <v>1827</v>
      </c>
      <c r="C211">
        <v>32</v>
      </c>
      <c r="D211" t="s">
        <v>2299</v>
      </c>
      <c r="E211" t="s">
        <v>2276</v>
      </c>
      <c r="F211">
        <v>254</v>
      </c>
      <c r="G211">
        <v>18</v>
      </c>
    </row>
    <row r="212" spans="1:7" ht="15">
      <c r="A212">
        <v>25404</v>
      </c>
      <c r="B212" t="s">
        <v>1443</v>
      </c>
      <c r="C212">
        <v>20</v>
      </c>
      <c r="D212" t="s">
        <v>2299</v>
      </c>
      <c r="E212" t="s">
        <v>2278</v>
      </c>
      <c r="F212">
        <v>254</v>
      </c>
      <c r="G212">
        <v>18</v>
      </c>
    </row>
    <row r="213" spans="1:7" ht="15">
      <c r="A213">
        <v>25406</v>
      </c>
      <c r="B213" t="s">
        <v>1261</v>
      </c>
      <c r="C213">
        <v>30</v>
      </c>
      <c r="D213" t="s">
        <v>2299</v>
      </c>
      <c r="E213" t="s">
        <v>2277</v>
      </c>
      <c r="F213">
        <v>254</v>
      </c>
      <c r="G213">
        <v>18</v>
      </c>
    </row>
    <row r="214" spans="1:6" ht="15">
      <c r="A214" t="s">
        <v>65</v>
      </c>
      <c r="F214">
        <v>260</v>
      </c>
    </row>
    <row r="215" spans="1:7" ht="15">
      <c r="A215">
        <v>26114</v>
      </c>
      <c r="B215" t="s">
        <v>1233</v>
      </c>
      <c r="C215">
        <v>10</v>
      </c>
      <c r="D215" t="s">
        <v>2303</v>
      </c>
      <c r="E215" t="s">
        <v>2238</v>
      </c>
      <c r="F215">
        <v>261</v>
      </c>
      <c r="G215">
        <v>17</v>
      </c>
    </row>
    <row r="216" spans="1:7" ht="15">
      <c r="A216">
        <v>26101</v>
      </c>
      <c r="B216" t="s">
        <v>358</v>
      </c>
      <c r="C216">
        <v>90</v>
      </c>
      <c r="D216" t="s">
        <v>2299</v>
      </c>
      <c r="E216" t="s">
        <v>2279</v>
      </c>
      <c r="F216">
        <v>261</v>
      </c>
      <c r="G216">
        <v>18</v>
      </c>
    </row>
    <row r="217" spans="1:7" ht="15">
      <c r="A217">
        <v>26206</v>
      </c>
      <c r="B217" t="s">
        <v>695</v>
      </c>
      <c r="C217">
        <v>46</v>
      </c>
      <c r="D217" t="s">
        <v>2307</v>
      </c>
      <c r="E217" t="s">
        <v>2221</v>
      </c>
      <c r="F217">
        <v>262</v>
      </c>
      <c r="G217">
        <v>5</v>
      </c>
    </row>
    <row r="218" spans="1:7" ht="15">
      <c r="A218">
        <v>26203</v>
      </c>
      <c r="B218" t="s">
        <v>830</v>
      </c>
      <c r="C218">
        <v>12</v>
      </c>
      <c r="D218" t="s">
        <v>2303</v>
      </c>
      <c r="E218" t="s">
        <v>2257</v>
      </c>
      <c r="F218">
        <v>262</v>
      </c>
      <c r="G218">
        <v>17</v>
      </c>
    </row>
    <row r="219" spans="1:7" ht="15">
      <c r="A219">
        <v>26201</v>
      </c>
      <c r="B219" t="s">
        <v>1589</v>
      </c>
      <c r="C219">
        <v>9</v>
      </c>
      <c r="D219" t="s">
        <v>2297</v>
      </c>
      <c r="E219" t="s">
        <v>2220</v>
      </c>
      <c r="F219">
        <v>262</v>
      </c>
      <c r="G219">
        <v>16</v>
      </c>
    </row>
    <row r="220" spans="1:7" ht="15">
      <c r="A220">
        <v>26204</v>
      </c>
      <c r="B220" t="s">
        <v>831</v>
      </c>
      <c r="C220">
        <v>20</v>
      </c>
      <c r="D220" t="s">
        <v>2297</v>
      </c>
      <c r="E220" t="s">
        <v>2220</v>
      </c>
      <c r="F220">
        <v>262</v>
      </c>
      <c r="G220">
        <v>16</v>
      </c>
    </row>
    <row r="221" spans="1:6" ht="15">
      <c r="A221" t="s">
        <v>66</v>
      </c>
      <c r="F221">
        <v>280</v>
      </c>
    </row>
    <row r="222" spans="1:7" ht="15">
      <c r="A222">
        <v>28106</v>
      </c>
      <c r="B222" t="s">
        <v>629</v>
      </c>
      <c r="C222">
        <v>14</v>
      </c>
      <c r="D222" t="s">
        <v>2313</v>
      </c>
      <c r="E222" t="s">
        <v>2226</v>
      </c>
      <c r="F222">
        <v>281</v>
      </c>
      <c r="G222">
        <v>14</v>
      </c>
    </row>
    <row r="223" spans="1:7" ht="15">
      <c r="A223">
        <v>28108</v>
      </c>
      <c r="B223" t="s">
        <v>548</v>
      </c>
      <c r="C223">
        <v>99</v>
      </c>
      <c r="D223" t="s">
        <v>2311</v>
      </c>
      <c r="E223" t="s">
        <v>2237</v>
      </c>
      <c r="F223">
        <v>281</v>
      </c>
      <c r="G223">
        <v>6</v>
      </c>
    </row>
    <row r="224" spans="1:7" ht="15">
      <c r="A224">
        <v>28103</v>
      </c>
      <c r="B224" t="s">
        <v>555</v>
      </c>
      <c r="C224">
        <v>95</v>
      </c>
      <c r="D224" t="s">
        <v>2316</v>
      </c>
      <c r="E224" t="s">
        <v>2237</v>
      </c>
      <c r="F224">
        <v>281</v>
      </c>
      <c r="G224">
        <v>12</v>
      </c>
    </row>
    <row r="225" spans="1:7" ht="15">
      <c r="A225">
        <v>28110</v>
      </c>
      <c r="B225" t="s">
        <v>630</v>
      </c>
      <c r="C225">
        <v>39</v>
      </c>
      <c r="D225" t="s">
        <v>2307</v>
      </c>
      <c r="E225" t="s">
        <v>2227</v>
      </c>
      <c r="F225">
        <v>281</v>
      </c>
      <c r="G225">
        <v>5</v>
      </c>
    </row>
    <row r="226" spans="1:7" ht="15">
      <c r="A226">
        <v>28111</v>
      </c>
      <c r="B226" t="s">
        <v>632</v>
      </c>
      <c r="C226">
        <v>16</v>
      </c>
      <c r="D226" t="s">
        <v>2303</v>
      </c>
      <c r="E226" t="s">
        <v>2227</v>
      </c>
      <c r="F226">
        <v>281</v>
      </c>
      <c r="G226">
        <v>17</v>
      </c>
    </row>
    <row r="227" spans="1:7" ht="15">
      <c r="A227" t="s">
        <v>1435</v>
      </c>
      <c r="B227" t="s">
        <v>627</v>
      </c>
      <c r="C227">
        <v>19</v>
      </c>
      <c r="D227" t="s">
        <v>2303</v>
      </c>
      <c r="E227" t="s">
        <v>2227</v>
      </c>
      <c r="F227">
        <v>281</v>
      </c>
      <c r="G227">
        <v>17</v>
      </c>
    </row>
    <row r="228" spans="1:7" ht="15">
      <c r="A228">
        <v>28114</v>
      </c>
      <c r="B228" t="s">
        <v>628</v>
      </c>
      <c r="C228">
        <v>20</v>
      </c>
      <c r="D228" t="s">
        <v>2304</v>
      </c>
      <c r="E228" t="s">
        <v>2235</v>
      </c>
      <c r="F228">
        <v>281</v>
      </c>
      <c r="G228">
        <v>15</v>
      </c>
    </row>
    <row r="229" spans="1:7" ht="15">
      <c r="A229">
        <v>28113</v>
      </c>
      <c r="B229" t="s">
        <v>631</v>
      </c>
      <c r="C229">
        <v>11</v>
      </c>
      <c r="D229" t="s">
        <v>2299</v>
      </c>
      <c r="E229" t="s">
        <v>2259</v>
      </c>
      <c r="F229">
        <v>281</v>
      </c>
      <c r="G229">
        <v>18</v>
      </c>
    </row>
    <row r="230" spans="1:7" ht="15">
      <c r="A230">
        <v>28211</v>
      </c>
      <c r="B230" t="s">
        <v>609</v>
      </c>
      <c r="C230">
        <v>9</v>
      </c>
      <c r="D230" t="s">
        <v>2313</v>
      </c>
      <c r="E230" t="s">
        <v>2227</v>
      </c>
      <c r="F230">
        <v>282</v>
      </c>
      <c r="G230">
        <v>14</v>
      </c>
    </row>
    <row r="231" spans="1:7" ht="15">
      <c r="A231">
        <v>28201</v>
      </c>
      <c r="B231" t="s">
        <v>605</v>
      </c>
      <c r="C231">
        <v>10</v>
      </c>
      <c r="D231" t="s">
        <v>2303</v>
      </c>
      <c r="E231" t="s">
        <v>2235</v>
      </c>
      <c r="F231">
        <v>282</v>
      </c>
      <c r="G231">
        <v>17</v>
      </c>
    </row>
    <row r="232" spans="1:7" ht="15">
      <c r="A232">
        <v>28217</v>
      </c>
      <c r="B232" t="s">
        <v>603</v>
      </c>
      <c r="C232">
        <v>12</v>
      </c>
      <c r="D232" t="s">
        <v>2303</v>
      </c>
      <c r="E232" t="s">
        <v>2235</v>
      </c>
      <c r="F232">
        <v>282</v>
      </c>
      <c r="G232">
        <v>17</v>
      </c>
    </row>
    <row r="233" spans="1:7" ht="15">
      <c r="A233" t="s">
        <v>1248</v>
      </c>
      <c r="B233" t="s">
        <v>137</v>
      </c>
      <c r="C233">
        <v>33</v>
      </c>
      <c r="D233" t="s">
        <v>2303</v>
      </c>
      <c r="E233" t="s">
        <v>2280</v>
      </c>
      <c r="F233">
        <v>282</v>
      </c>
      <c r="G233">
        <v>17</v>
      </c>
    </row>
    <row r="234" spans="1:7" ht="15">
      <c r="A234">
        <v>28215</v>
      </c>
      <c r="B234" t="s">
        <v>137</v>
      </c>
      <c r="C234">
        <v>72</v>
      </c>
      <c r="D234" t="s">
        <v>2300</v>
      </c>
      <c r="E234" t="s">
        <v>2283</v>
      </c>
      <c r="F234">
        <v>282</v>
      </c>
      <c r="G234">
        <v>19</v>
      </c>
    </row>
    <row r="235" spans="1:7" ht="15">
      <c r="A235">
        <v>28301</v>
      </c>
      <c r="B235" t="s">
        <v>539</v>
      </c>
      <c r="C235">
        <v>45</v>
      </c>
      <c r="D235" t="s">
        <v>2306</v>
      </c>
      <c r="E235" t="s">
        <v>2227</v>
      </c>
      <c r="F235">
        <v>283</v>
      </c>
      <c r="G235">
        <v>8</v>
      </c>
    </row>
    <row r="236" spans="1:7" ht="15">
      <c r="A236">
        <v>28305</v>
      </c>
      <c r="B236" t="s">
        <v>597</v>
      </c>
      <c r="C236">
        <v>18</v>
      </c>
      <c r="D236" t="s">
        <v>2306</v>
      </c>
      <c r="E236" t="s">
        <v>2235</v>
      </c>
      <c r="F236">
        <v>283</v>
      </c>
      <c r="G236">
        <v>8</v>
      </c>
    </row>
    <row r="237" spans="1:7" ht="15">
      <c r="A237">
        <v>28304</v>
      </c>
      <c r="B237" t="s">
        <v>635</v>
      </c>
      <c r="C237">
        <v>7</v>
      </c>
      <c r="D237" t="s">
        <v>2303</v>
      </c>
      <c r="E237" t="s">
        <v>2258</v>
      </c>
      <c r="F237">
        <v>283</v>
      </c>
      <c r="G237">
        <v>17</v>
      </c>
    </row>
    <row r="238" spans="1:7" ht="15">
      <c r="A238">
        <v>28307</v>
      </c>
      <c r="B238" t="s">
        <v>556</v>
      </c>
      <c r="C238">
        <v>19</v>
      </c>
      <c r="D238" t="s">
        <v>2303</v>
      </c>
      <c r="E238" t="s">
        <v>2258</v>
      </c>
      <c r="F238">
        <v>283</v>
      </c>
      <c r="G238">
        <v>17</v>
      </c>
    </row>
    <row r="239" spans="1:7" ht="15">
      <c r="A239">
        <v>28315</v>
      </c>
      <c r="B239" t="s">
        <v>636</v>
      </c>
      <c r="C239">
        <v>3</v>
      </c>
      <c r="D239" t="s">
        <v>2303</v>
      </c>
      <c r="E239" t="s">
        <v>2258</v>
      </c>
      <c r="F239">
        <v>283</v>
      </c>
      <c r="G239">
        <v>17</v>
      </c>
    </row>
    <row r="240" spans="1:7" ht="15">
      <c r="A240">
        <v>28316</v>
      </c>
      <c r="B240" t="s">
        <v>203</v>
      </c>
      <c r="C240">
        <v>3</v>
      </c>
      <c r="D240" t="s">
        <v>2303</v>
      </c>
      <c r="E240" t="s">
        <v>2226</v>
      </c>
      <c r="F240">
        <v>283</v>
      </c>
      <c r="G240">
        <v>17</v>
      </c>
    </row>
    <row r="241" spans="1:7" ht="15">
      <c r="A241" t="s">
        <v>1447</v>
      </c>
      <c r="B241" t="s">
        <v>538</v>
      </c>
      <c r="C241">
        <v>17</v>
      </c>
      <c r="D241" t="s">
        <v>2303</v>
      </c>
      <c r="E241" t="s">
        <v>2259</v>
      </c>
      <c r="F241">
        <v>283</v>
      </c>
      <c r="G241">
        <v>17</v>
      </c>
    </row>
    <row r="242" spans="1:7" ht="15">
      <c r="A242">
        <v>28303</v>
      </c>
      <c r="B242" t="s">
        <v>633</v>
      </c>
      <c r="C242">
        <v>30</v>
      </c>
      <c r="D242" t="s">
        <v>2304</v>
      </c>
      <c r="E242" t="s">
        <v>2258</v>
      </c>
      <c r="F242">
        <v>283</v>
      </c>
      <c r="G242">
        <v>15</v>
      </c>
    </row>
    <row r="243" spans="1:6" ht="15">
      <c r="A243" t="s">
        <v>1585</v>
      </c>
      <c r="F243">
        <v>290</v>
      </c>
    </row>
    <row r="244" spans="1:7" ht="15">
      <c r="A244">
        <v>29102</v>
      </c>
      <c r="B244" t="s">
        <v>1254</v>
      </c>
      <c r="C244">
        <v>58</v>
      </c>
      <c r="D244" t="s">
        <v>2315</v>
      </c>
      <c r="E244" t="s">
        <v>2243</v>
      </c>
      <c r="F244">
        <v>291</v>
      </c>
      <c r="G244">
        <v>9</v>
      </c>
    </row>
    <row r="245" spans="1:7" ht="15">
      <c r="A245">
        <v>29101</v>
      </c>
      <c r="B245" t="s">
        <v>1065</v>
      </c>
      <c r="C245">
        <v>141</v>
      </c>
      <c r="D245" t="s">
        <v>2304</v>
      </c>
      <c r="E245" t="s">
        <v>2261</v>
      </c>
      <c r="F245">
        <v>291</v>
      </c>
      <c r="G245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2019-09-03T16:23:20Z</cp:lastPrinted>
  <dcterms:created xsi:type="dcterms:W3CDTF">2014-10-06T09:15:05Z</dcterms:created>
  <dcterms:modified xsi:type="dcterms:W3CDTF">2019-09-04T07:55:22Z</dcterms:modified>
  <cp:category/>
  <cp:version/>
  <cp:contentType/>
  <cp:contentStatus/>
</cp:coreProperties>
</file>