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PN\Desktop\"/>
    </mc:Choice>
  </mc:AlternateContent>
  <bookViews>
    <workbookView xWindow="0" yWindow="0" windowWidth="20400" windowHeight="7335" tabRatio="578"/>
  </bookViews>
  <sheets>
    <sheet name="Lichthi_ok" sheetId="2" r:id="rId1"/>
    <sheet name="Phong hoc" sheetId="30" r:id="rId2"/>
    <sheet name="Ko thi" sheetId="47" r:id="rId3"/>
  </sheets>
  <externalReferences>
    <externalReference r:id="rId4"/>
  </externalReferences>
  <definedNames>
    <definedName name="_xlnm._FilterDatabase" localSheetId="0" hidden="1">Lichthi_ok!$A$7:$G$420</definedName>
    <definedName name="_xlnm._FilterDatabase" localSheetId="1" hidden="1">'Phong hoc'!$A$5:$K$5</definedName>
    <definedName name="_xlnm.Print_Area" localSheetId="0">Lichthi_ok!$A$1:$F$425</definedName>
    <definedName name="_xlnm.Print_Area" localSheetId="1">'Phong hoc'!$A:$F</definedName>
    <definedName name="_xlnm.Print_Titles" localSheetId="0">Lichthi_ok!$7:$7</definedName>
    <definedName name="_xlnm.Print_Titles" localSheetId="1">'Phong hoc'!$4:$4</definedName>
  </definedNames>
  <calcPr calcId="191029"/>
</workbook>
</file>

<file path=xl/calcChain.xml><?xml version="1.0" encoding="utf-8"?>
<calcChain xmlns="http://schemas.openxmlformats.org/spreadsheetml/2006/main">
  <c r="H400" i="2" l="1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" i="2"/>
  <c r="H43" i="2"/>
  <c r="H44" i="2"/>
  <c r="H45" i="2"/>
  <c r="H28" i="2"/>
  <c r="H18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4" i="2"/>
  <c r="H35" i="2"/>
  <c r="H313" i="2"/>
  <c r="H314" i="2"/>
  <c r="H36" i="2"/>
  <c r="H37" i="2"/>
  <c r="H38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9" i="2"/>
  <c r="H40" i="2"/>
  <c r="H328" i="2"/>
  <c r="H329" i="2"/>
  <c r="H330" i="2"/>
  <c r="H331" i="2"/>
  <c r="H332" i="2"/>
  <c r="H333" i="2"/>
  <c r="H334" i="2"/>
  <c r="H335" i="2"/>
  <c r="H41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B162" i="30" l="1"/>
  <c r="H48" i="2" l="1"/>
  <c r="H49" i="2"/>
  <c r="H50" i="2"/>
  <c r="H51" i="2"/>
  <c r="H52" i="2"/>
  <c r="H53" i="2"/>
  <c r="H54" i="2"/>
  <c r="H9" i="2"/>
  <c r="H10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11" i="2"/>
  <c r="H79" i="2"/>
  <c r="H12" i="2"/>
  <c r="H13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14" i="2"/>
  <c r="H15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6" i="2"/>
  <c r="H17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8" i="2"/>
  <c r="H134" i="2"/>
  <c r="H135" i="2"/>
  <c r="H136" i="2"/>
  <c r="H137" i="2"/>
  <c r="H138" i="2"/>
  <c r="H19" i="2"/>
  <c r="H139" i="2"/>
  <c r="H140" i="2"/>
  <c r="H141" i="2"/>
  <c r="H142" i="2"/>
  <c r="H143" i="2"/>
  <c r="H144" i="2"/>
  <c r="H145" i="2"/>
  <c r="H147" i="2"/>
  <c r="H148" i="2"/>
  <c r="H20" i="2"/>
  <c r="H21" i="2"/>
  <c r="H149" i="2"/>
  <c r="H150" i="2"/>
  <c r="H151" i="2"/>
  <c r="H152" i="2"/>
  <c r="H22" i="2"/>
  <c r="H23" i="2"/>
  <c r="H153" i="2"/>
  <c r="H154" i="2"/>
  <c r="H155" i="2"/>
  <c r="H156" i="2"/>
  <c r="H157" i="2"/>
  <c r="H158" i="2"/>
  <c r="H159" i="2"/>
  <c r="H160" i="2"/>
  <c r="H163" i="2"/>
  <c r="H164" i="2"/>
  <c r="H165" i="2"/>
  <c r="H166" i="2"/>
  <c r="H24" i="2"/>
  <c r="H25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26" i="2"/>
  <c r="H27" i="2"/>
  <c r="H181" i="2"/>
  <c r="H182" i="2"/>
  <c r="H183" i="2"/>
  <c r="H184" i="2"/>
  <c r="H185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9" i="2"/>
  <c r="H284" i="2"/>
  <c r="H285" i="2"/>
  <c r="H286" i="2"/>
  <c r="H287" i="2"/>
  <c r="H288" i="2"/>
  <c r="H289" i="2"/>
  <c r="H290" i="2"/>
  <c r="H291" i="2"/>
  <c r="H292" i="2"/>
  <c r="H293" i="2"/>
  <c r="H30" i="2"/>
  <c r="H31" i="2"/>
  <c r="H32" i="2"/>
  <c r="H33" i="2"/>
  <c r="H294" i="2"/>
  <c r="H295" i="2"/>
  <c r="H296" i="2"/>
  <c r="H146" i="2"/>
  <c r="H161" i="2"/>
  <c r="H162" i="2"/>
  <c r="H47" i="2"/>
  <c r="O107" i="47"/>
  <c r="N107" i="47"/>
  <c r="A107" i="47"/>
  <c r="O106" i="47"/>
  <c r="N106" i="47"/>
  <c r="A106" i="47"/>
  <c r="O105" i="47"/>
  <c r="N105" i="47"/>
  <c r="A105" i="47"/>
  <c r="O104" i="47"/>
  <c r="N104" i="47"/>
  <c r="A104" i="47"/>
  <c r="O103" i="47"/>
  <c r="N103" i="47"/>
  <c r="A103" i="47"/>
  <c r="O102" i="47"/>
  <c r="N102" i="47"/>
  <c r="A102" i="47"/>
  <c r="O101" i="47"/>
  <c r="N101" i="47"/>
  <c r="A101" i="47"/>
  <c r="O100" i="47"/>
  <c r="N100" i="47"/>
  <c r="A100" i="47"/>
  <c r="O99" i="47"/>
  <c r="N99" i="47"/>
  <c r="A99" i="47"/>
  <c r="O98" i="47"/>
  <c r="N98" i="47"/>
  <c r="A98" i="47"/>
  <c r="O97" i="47"/>
  <c r="N97" i="47"/>
  <c r="A97" i="47"/>
  <c r="O96" i="47"/>
  <c r="N96" i="47"/>
  <c r="A96" i="47"/>
  <c r="O95" i="47"/>
  <c r="N95" i="47"/>
  <c r="A95" i="47"/>
  <c r="O94" i="47"/>
  <c r="N94" i="47"/>
  <c r="A94" i="47"/>
  <c r="O93" i="47"/>
  <c r="N93" i="47"/>
  <c r="A93" i="47"/>
  <c r="O92" i="47"/>
  <c r="N92" i="47"/>
  <c r="A92" i="47"/>
  <c r="O91" i="47"/>
  <c r="N91" i="47"/>
  <c r="A91" i="47"/>
  <c r="O90" i="47"/>
  <c r="N90" i="47"/>
  <c r="A90" i="47"/>
  <c r="O89" i="47"/>
  <c r="N89" i="47"/>
  <c r="A89" i="47"/>
  <c r="O88" i="47"/>
  <c r="N88" i="47"/>
  <c r="A88" i="47"/>
  <c r="O87" i="47"/>
  <c r="N87" i="47"/>
  <c r="A87" i="47"/>
  <c r="O86" i="47"/>
  <c r="N86" i="47"/>
  <c r="A86" i="47"/>
  <c r="O85" i="47"/>
  <c r="N85" i="47"/>
  <c r="A85" i="47"/>
  <c r="O84" i="47"/>
  <c r="N84" i="47"/>
  <c r="A84" i="47"/>
  <c r="O83" i="47"/>
  <c r="N83" i="47"/>
  <c r="A83" i="47"/>
  <c r="O82" i="47"/>
  <c r="N82" i="47"/>
  <c r="A82" i="47"/>
  <c r="O81" i="47"/>
  <c r="N81" i="47"/>
  <c r="A81" i="47"/>
  <c r="O80" i="47"/>
  <c r="N80" i="47"/>
  <c r="A80" i="47"/>
  <c r="O79" i="47"/>
  <c r="N79" i="47"/>
  <c r="A79" i="47"/>
  <c r="O78" i="47"/>
  <c r="N78" i="47"/>
  <c r="A78" i="47"/>
  <c r="O77" i="47"/>
  <c r="N77" i="47"/>
  <c r="A77" i="47"/>
  <c r="O76" i="47"/>
  <c r="N76" i="47"/>
  <c r="A76" i="47"/>
  <c r="O75" i="47"/>
  <c r="N75" i="47"/>
  <c r="A75" i="47"/>
  <c r="O74" i="47"/>
  <c r="N74" i="47"/>
  <c r="A74" i="47"/>
  <c r="O73" i="47"/>
  <c r="N73" i="47"/>
  <c r="A73" i="47"/>
  <c r="O72" i="47"/>
  <c r="N72" i="47"/>
  <c r="A72" i="47"/>
  <c r="O71" i="47"/>
  <c r="N71" i="47"/>
  <c r="A71" i="47"/>
  <c r="O70" i="47"/>
  <c r="N70" i="47"/>
  <c r="A70" i="47"/>
  <c r="O69" i="47"/>
  <c r="N69" i="47"/>
  <c r="A69" i="47"/>
  <c r="O68" i="47"/>
  <c r="N68" i="47"/>
  <c r="A68" i="47"/>
  <c r="O67" i="47"/>
  <c r="N67" i="47"/>
  <c r="A67" i="47"/>
  <c r="O66" i="47"/>
  <c r="N66" i="47"/>
  <c r="A66" i="47"/>
  <c r="O65" i="47"/>
  <c r="N65" i="47"/>
  <c r="A65" i="47"/>
  <c r="O64" i="47"/>
  <c r="N64" i="47"/>
  <c r="A64" i="47"/>
  <c r="O63" i="47"/>
  <c r="N63" i="47"/>
  <c r="M63" i="47"/>
  <c r="A63" i="47"/>
  <c r="O62" i="47"/>
  <c r="N62" i="47"/>
  <c r="M62" i="47"/>
  <c r="A62" i="47"/>
  <c r="O61" i="47"/>
  <c r="N61" i="47"/>
  <c r="M61" i="47"/>
  <c r="A61" i="47"/>
  <c r="O60" i="47"/>
  <c r="N60" i="47"/>
  <c r="M60" i="47"/>
  <c r="A60" i="47"/>
  <c r="O59" i="47"/>
  <c r="N59" i="47"/>
  <c r="M59" i="47"/>
  <c r="A59" i="47"/>
  <c r="O58" i="47"/>
  <c r="N58" i="47"/>
  <c r="M58" i="47"/>
  <c r="A58" i="47"/>
  <c r="O57" i="47"/>
  <c r="N57" i="47"/>
  <c r="M57" i="47"/>
  <c r="A57" i="47"/>
  <c r="O56" i="47"/>
  <c r="N56" i="47"/>
  <c r="M56" i="47"/>
  <c r="A56" i="47"/>
  <c r="O55" i="47"/>
  <c r="N55" i="47"/>
  <c r="M55" i="47"/>
  <c r="A55" i="47"/>
  <c r="O54" i="47"/>
  <c r="N54" i="47"/>
  <c r="M54" i="47"/>
  <c r="A54" i="47"/>
  <c r="O53" i="47"/>
  <c r="N53" i="47"/>
  <c r="A53" i="47"/>
  <c r="O52" i="47"/>
  <c r="N52" i="47"/>
  <c r="A52" i="47"/>
  <c r="O51" i="47"/>
  <c r="N51" i="47"/>
  <c r="A51" i="47"/>
  <c r="O50" i="47"/>
  <c r="N50" i="47"/>
  <c r="A50" i="47"/>
  <c r="O49" i="47"/>
  <c r="N49" i="47"/>
  <c r="A49" i="47"/>
  <c r="O48" i="47"/>
  <c r="N48" i="47"/>
  <c r="A48" i="47"/>
  <c r="O47" i="47"/>
  <c r="N47" i="47"/>
  <c r="A47" i="47"/>
  <c r="O46" i="47"/>
  <c r="N46" i="47"/>
  <c r="A46" i="47"/>
  <c r="O45" i="47"/>
  <c r="N45" i="47"/>
  <c r="A45" i="47"/>
  <c r="O44" i="47"/>
  <c r="N44" i="47"/>
  <c r="A44" i="47"/>
  <c r="O43" i="47"/>
  <c r="N43" i="47"/>
  <c r="A43" i="47"/>
  <c r="O42" i="47"/>
  <c r="N42" i="47"/>
  <c r="A42" i="47"/>
  <c r="O41" i="47"/>
  <c r="N41" i="47"/>
  <c r="A41" i="47"/>
  <c r="O40" i="47"/>
  <c r="N40" i="47"/>
  <c r="A40" i="47"/>
  <c r="O39" i="47"/>
  <c r="N39" i="47"/>
  <c r="A39" i="47"/>
  <c r="O38" i="47"/>
  <c r="N38" i="47"/>
  <c r="A38" i="47"/>
  <c r="O37" i="47"/>
  <c r="N37" i="47"/>
  <c r="A37" i="47"/>
  <c r="O36" i="47"/>
  <c r="N36" i="47"/>
  <c r="A36" i="47"/>
  <c r="O35" i="47"/>
  <c r="N35" i="47"/>
  <c r="A35" i="47"/>
  <c r="O34" i="47"/>
  <c r="N34" i="47"/>
  <c r="A34" i="47"/>
  <c r="O33" i="47"/>
  <c r="N33" i="47"/>
  <c r="A33" i="47"/>
  <c r="O32" i="47"/>
  <c r="N32" i="47"/>
  <c r="A32" i="47"/>
  <c r="O31" i="47"/>
  <c r="N31" i="47"/>
  <c r="A31" i="47"/>
  <c r="O30" i="47"/>
  <c r="N30" i="47"/>
  <c r="A30" i="47"/>
  <c r="O29" i="47"/>
  <c r="N29" i="47"/>
  <c r="A29" i="47"/>
  <c r="O28" i="47"/>
  <c r="N28" i="47"/>
  <c r="A28" i="47"/>
  <c r="O27" i="47"/>
  <c r="N27" i="47"/>
  <c r="A27" i="47"/>
  <c r="O26" i="47"/>
  <c r="N26" i="47"/>
  <c r="A26" i="47"/>
  <c r="O25" i="47"/>
  <c r="N25" i="47"/>
  <c r="A25" i="47"/>
  <c r="O24" i="47"/>
  <c r="N24" i="47"/>
  <c r="A24" i="47"/>
  <c r="O23" i="47"/>
  <c r="N23" i="47"/>
  <c r="A23" i="47"/>
  <c r="O22" i="47"/>
  <c r="N22" i="47"/>
  <c r="A22" i="47"/>
  <c r="O21" i="47"/>
  <c r="N21" i="47"/>
  <c r="A21" i="47"/>
  <c r="O20" i="47"/>
  <c r="N20" i="47"/>
  <c r="A20" i="47"/>
  <c r="O19" i="47"/>
  <c r="N19" i="47"/>
  <c r="A19" i="47"/>
  <c r="O18" i="47"/>
  <c r="N18" i="47"/>
  <c r="A18" i="47"/>
  <c r="O17" i="47"/>
  <c r="N17" i="47"/>
  <c r="A17" i="47"/>
  <c r="O16" i="47"/>
  <c r="N16" i="47"/>
  <c r="A16" i="47"/>
  <c r="O15" i="47"/>
  <c r="N15" i="47"/>
  <c r="A15" i="47"/>
  <c r="O14" i="47"/>
  <c r="N14" i="47"/>
  <c r="A14" i="47"/>
  <c r="O13" i="47"/>
  <c r="N13" i="47"/>
  <c r="A13" i="47"/>
  <c r="O12" i="47"/>
  <c r="N12" i="47"/>
  <c r="A12" i="47"/>
  <c r="O11" i="47"/>
  <c r="N11" i="47"/>
  <c r="A11" i="47"/>
  <c r="O10" i="47"/>
  <c r="N10" i="47"/>
  <c r="A10" i="47"/>
  <c r="O9" i="47"/>
  <c r="N9" i="47"/>
  <c r="A9" i="47"/>
  <c r="O8" i="47"/>
  <c r="N8" i="47"/>
  <c r="A8" i="47"/>
  <c r="O7" i="47"/>
  <c r="N7" i="47"/>
  <c r="A7" i="47"/>
  <c r="O6" i="47"/>
  <c r="N6" i="47"/>
  <c r="A6" i="47"/>
  <c r="O5" i="47"/>
  <c r="N5" i="47"/>
  <c r="A5" i="47"/>
  <c r="O4" i="47"/>
  <c r="N4" i="47"/>
  <c r="A4" i="47"/>
  <c r="O3" i="47"/>
  <c r="N3" i="47"/>
  <c r="A3" i="47"/>
  <c r="O2" i="47"/>
  <c r="N2" i="47"/>
  <c r="A2" i="47"/>
  <c r="M37" i="47" l="1"/>
  <c r="K36" i="47"/>
  <c r="M41" i="47"/>
  <c r="I41" i="47"/>
  <c r="J41" i="47"/>
  <c r="K40" i="47"/>
  <c r="M45" i="47"/>
  <c r="I45" i="47"/>
  <c r="J45" i="47"/>
  <c r="K44" i="47"/>
  <c r="M49" i="47"/>
  <c r="K48" i="47"/>
  <c r="M53" i="47"/>
  <c r="K52" i="47"/>
  <c r="K66" i="47"/>
  <c r="K70" i="47"/>
  <c r="K74" i="47"/>
  <c r="K78" i="47"/>
  <c r="I83" i="47"/>
  <c r="I84" i="47" s="1"/>
  <c r="I85" i="47" s="1"/>
  <c r="J83" i="47"/>
  <c r="J84" i="47" s="1"/>
  <c r="J85" i="47" s="1"/>
  <c r="K82" i="47"/>
  <c r="K86" i="47"/>
  <c r="I91" i="47"/>
  <c r="I92" i="47" s="1"/>
  <c r="I93" i="47" s="1"/>
  <c r="I94" i="47" s="1"/>
  <c r="I95" i="47" s="1"/>
  <c r="I96" i="47" s="1"/>
  <c r="I97" i="47" s="1"/>
  <c r="I98" i="47" s="1"/>
  <c r="J91" i="47"/>
  <c r="J92" i="47" s="1"/>
  <c r="J93" i="47" s="1"/>
  <c r="J94" i="47" s="1"/>
  <c r="J95" i="47" s="1"/>
  <c r="J96" i="47" s="1"/>
  <c r="J97" i="47" s="1"/>
  <c r="J98" i="47" s="1"/>
  <c r="K90" i="47"/>
  <c r="K94" i="47"/>
  <c r="I99" i="47"/>
  <c r="J99" i="47"/>
  <c r="K98" i="47"/>
  <c r="I103" i="47"/>
  <c r="I104" i="47" s="1"/>
  <c r="I105" i="47" s="1"/>
  <c r="I106" i="47" s="1"/>
  <c r="J103" i="47"/>
  <c r="J104" i="47" s="1"/>
  <c r="J105" i="47" s="1"/>
  <c r="J106" i="47" s="1"/>
  <c r="K102" i="47"/>
  <c r="I107" i="47"/>
  <c r="J107" i="47"/>
  <c r="K106" i="47"/>
  <c r="K107" i="47"/>
  <c r="I6" i="47"/>
  <c r="I7" i="47" s="1"/>
  <c r="J6" i="47"/>
  <c r="J7" i="47" s="1"/>
  <c r="K5" i="47"/>
  <c r="K13" i="47"/>
  <c r="K21" i="47"/>
  <c r="K25" i="47"/>
  <c r="K29" i="47"/>
  <c r="K33" i="47"/>
  <c r="M5" i="47"/>
  <c r="K4" i="47"/>
  <c r="K8" i="47"/>
  <c r="K12" i="47"/>
  <c r="K16" i="47"/>
  <c r="K20" i="47"/>
  <c r="K24" i="47"/>
  <c r="K28" i="47"/>
  <c r="K32" i="47"/>
  <c r="K3" i="47"/>
  <c r="I8" i="47"/>
  <c r="I9" i="47" s="1"/>
  <c r="J8" i="47"/>
  <c r="J9" i="47" s="1"/>
  <c r="K7" i="47"/>
  <c r="K11" i="47"/>
  <c r="K15" i="47"/>
  <c r="K19" i="47"/>
  <c r="K23" i="47"/>
  <c r="K27" i="47"/>
  <c r="K31" i="47"/>
  <c r="K35" i="47"/>
  <c r="E40" i="47"/>
  <c r="L40" i="47" s="1"/>
  <c r="I40" i="47"/>
  <c r="J40" i="47"/>
  <c r="K39" i="47"/>
  <c r="M44" i="47"/>
  <c r="I44" i="47"/>
  <c r="J44" i="47"/>
  <c r="K43" i="47"/>
  <c r="K47" i="47"/>
  <c r="K51" i="47"/>
  <c r="K65" i="47"/>
  <c r="K69" i="47"/>
  <c r="K73" i="47"/>
  <c r="I78" i="47"/>
  <c r="I79" i="47" s="1"/>
  <c r="I80" i="47" s="1"/>
  <c r="I81" i="47" s="1"/>
  <c r="I82" i="47" s="1"/>
  <c r="J78" i="47"/>
  <c r="J79" i="47" s="1"/>
  <c r="J80" i="47" s="1"/>
  <c r="J81" i="47" s="1"/>
  <c r="J82" i="47" s="1"/>
  <c r="K77" i="47"/>
  <c r="K81" i="47"/>
  <c r="I86" i="47"/>
  <c r="I87" i="47" s="1"/>
  <c r="I88" i="47" s="1"/>
  <c r="I89" i="47" s="1"/>
  <c r="I90" i="47" s="1"/>
  <c r="J86" i="47"/>
  <c r="J87" i="47" s="1"/>
  <c r="J88" i="47" s="1"/>
  <c r="J89" i="47" s="1"/>
  <c r="J90" i="47" s="1"/>
  <c r="K85" i="47"/>
  <c r="K89" i="47"/>
  <c r="K93" i="47"/>
  <c r="K97" i="47"/>
  <c r="K101" i="47"/>
  <c r="K105" i="47"/>
  <c r="I2" i="47"/>
  <c r="I3" i="47" s="1"/>
  <c r="I4" i="47" s="1"/>
  <c r="I5" i="47" s="1"/>
  <c r="J2" i="47"/>
  <c r="J3" i="47" s="1"/>
  <c r="J4" i="47" s="1"/>
  <c r="J5" i="47" s="1"/>
  <c r="I10" i="47"/>
  <c r="I11" i="47" s="1"/>
  <c r="I12" i="47" s="1"/>
  <c r="I13" i="47" s="1"/>
  <c r="I14" i="47" s="1"/>
  <c r="I15" i="47" s="1"/>
  <c r="I16" i="47" s="1"/>
  <c r="I17" i="47" s="1"/>
  <c r="I18" i="47" s="1"/>
  <c r="J10" i="47"/>
  <c r="J11" i="47" s="1"/>
  <c r="J12" i="47" s="1"/>
  <c r="J13" i="47" s="1"/>
  <c r="J14" i="47" s="1"/>
  <c r="J15" i="47" s="1"/>
  <c r="J16" i="47" s="1"/>
  <c r="J17" i="47" s="1"/>
  <c r="J18" i="47" s="1"/>
  <c r="K9" i="47"/>
  <c r="K17" i="47"/>
  <c r="M3" i="47"/>
  <c r="K2" i="47"/>
  <c r="M7" i="47"/>
  <c r="K6" i="47"/>
  <c r="K10" i="47"/>
  <c r="K14" i="47"/>
  <c r="I19" i="47"/>
  <c r="I20" i="47" s="1"/>
  <c r="I21" i="47" s="1"/>
  <c r="I22" i="47" s="1"/>
  <c r="I23" i="47" s="1"/>
  <c r="I24" i="47" s="1"/>
  <c r="I25" i="47" s="1"/>
  <c r="I26" i="47" s="1"/>
  <c r="J19" i="47"/>
  <c r="J20" i="47" s="1"/>
  <c r="J21" i="47" s="1"/>
  <c r="J22" i="47" s="1"/>
  <c r="J23" i="47" s="1"/>
  <c r="J24" i="47" s="1"/>
  <c r="J25" i="47" s="1"/>
  <c r="J26" i="47" s="1"/>
  <c r="K18" i="47"/>
  <c r="K22" i="47"/>
  <c r="I27" i="47"/>
  <c r="I28" i="47" s="1"/>
  <c r="I29" i="47" s="1"/>
  <c r="I30" i="47" s="1"/>
  <c r="I31" i="47" s="1"/>
  <c r="I32" i="47" s="1"/>
  <c r="I33" i="47" s="1"/>
  <c r="I34" i="47" s="1"/>
  <c r="I35" i="47" s="1"/>
  <c r="I36" i="47" s="1"/>
  <c r="I37" i="47" s="1"/>
  <c r="J27" i="47"/>
  <c r="J28" i="47" s="1"/>
  <c r="J29" i="47" s="1"/>
  <c r="J30" i="47" s="1"/>
  <c r="J31" i="47" s="1"/>
  <c r="J32" i="47" s="1"/>
  <c r="J33" i="47" s="1"/>
  <c r="J34" i="47" s="1"/>
  <c r="J35" i="47" s="1"/>
  <c r="J36" i="47" s="1"/>
  <c r="J37" i="47" s="1"/>
  <c r="K26" i="47"/>
  <c r="K30" i="47"/>
  <c r="K34" i="47"/>
  <c r="I39" i="47"/>
  <c r="K38" i="47"/>
  <c r="M43" i="47"/>
  <c r="I43" i="47"/>
  <c r="J43" i="47"/>
  <c r="K42" i="47"/>
  <c r="M47" i="47"/>
  <c r="I47" i="47"/>
  <c r="I48" i="47" s="1"/>
  <c r="I49" i="47" s="1"/>
  <c r="I50" i="47" s="1"/>
  <c r="I51" i="47" s="1"/>
  <c r="I52" i="47" s="1"/>
  <c r="I53" i="47" s="1"/>
  <c r="I54" i="47" s="1"/>
  <c r="K46" i="47"/>
  <c r="M51" i="47"/>
  <c r="K50" i="47"/>
  <c r="M65" i="47"/>
  <c r="K64" i="47"/>
  <c r="K68" i="47"/>
  <c r="I73" i="47"/>
  <c r="I74" i="47" s="1"/>
  <c r="I75" i="47" s="1"/>
  <c r="J73" i="47"/>
  <c r="J74" i="47" s="1"/>
  <c r="J75" i="47" s="1"/>
  <c r="K72" i="47"/>
  <c r="K76" i="47"/>
  <c r="K80" i="47"/>
  <c r="K84" i="47"/>
  <c r="K88" i="47"/>
  <c r="K92" i="47"/>
  <c r="K96" i="47"/>
  <c r="I101" i="47"/>
  <c r="I102" i="47" s="1"/>
  <c r="J101" i="47"/>
  <c r="J102" i="47" s="1"/>
  <c r="K100" i="47"/>
  <c r="K104" i="47"/>
  <c r="M38" i="47"/>
  <c r="I38" i="47"/>
  <c r="J38" i="47"/>
  <c r="J39" i="47" s="1"/>
  <c r="K37" i="47"/>
  <c r="M42" i="47"/>
  <c r="I42" i="47"/>
  <c r="J42" i="47"/>
  <c r="K41" i="47"/>
  <c r="M46" i="47"/>
  <c r="I46" i="47"/>
  <c r="J46" i="47"/>
  <c r="J47" i="47" s="1"/>
  <c r="J48" i="47" s="1"/>
  <c r="J49" i="47" s="1"/>
  <c r="J50" i="47" s="1"/>
  <c r="J51" i="47" s="1"/>
  <c r="J52" i="47" s="1"/>
  <c r="J53" i="47" s="1"/>
  <c r="J54" i="47" s="1"/>
  <c r="K45" i="47"/>
  <c r="M50" i="47"/>
  <c r="K49" i="47"/>
  <c r="K53" i="47"/>
  <c r="I55" i="47"/>
  <c r="J55" i="47"/>
  <c r="K54" i="47"/>
  <c r="I56" i="47"/>
  <c r="J56" i="47"/>
  <c r="K55" i="47"/>
  <c r="I57" i="47"/>
  <c r="J57" i="47"/>
  <c r="K56" i="47"/>
  <c r="I58" i="47"/>
  <c r="J58" i="47"/>
  <c r="K57" i="47"/>
  <c r="I59" i="47"/>
  <c r="J59" i="47"/>
  <c r="K58" i="47"/>
  <c r="I60" i="47"/>
  <c r="J60" i="47"/>
  <c r="K59" i="47"/>
  <c r="I61" i="47"/>
  <c r="J61" i="47"/>
  <c r="K60" i="47"/>
  <c r="I62" i="47"/>
  <c r="J62" i="47"/>
  <c r="K61" i="47"/>
  <c r="I63" i="47"/>
  <c r="I64" i="47" s="1"/>
  <c r="I65" i="47" s="1"/>
  <c r="I66" i="47" s="1"/>
  <c r="I67" i="47" s="1"/>
  <c r="I68" i="47" s="1"/>
  <c r="I69" i="47" s="1"/>
  <c r="I70" i="47" s="1"/>
  <c r="I71" i="47" s="1"/>
  <c r="I72" i="47" s="1"/>
  <c r="J63" i="47"/>
  <c r="J64" i="47" s="1"/>
  <c r="J65" i="47" s="1"/>
  <c r="J66" i="47" s="1"/>
  <c r="J67" i="47" s="1"/>
  <c r="J68" i="47" s="1"/>
  <c r="J69" i="47" s="1"/>
  <c r="J70" i="47" s="1"/>
  <c r="J71" i="47" s="1"/>
  <c r="J72" i="47" s="1"/>
  <c r="K62" i="47"/>
  <c r="M64" i="47"/>
  <c r="K63" i="47"/>
  <c r="K67" i="47"/>
  <c r="K71" i="47"/>
  <c r="I76" i="47"/>
  <c r="I77" i="47" s="1"/>
  <c r="J76" i="47"/>
  <c r="J77" i="47" s="1"/>
  <c r="K75" i="47"/>
  <c r="K79" i="47"/>
  <c r="K83" i="47"/>
  <c r="K87" i="47"/>
  <c r="K91" i="47"/>
  <c r="K95" i="47"/>
  <c r="I100" i="47"/>
  <c r="J100" i="47"/>
  <c r="K99" i="47"/>
  <c r="K103" i="47"/>
  <c r="M40" i="47"/>
  <c r="M48" i="47"/>
  <c r="M52" i="47"/>
  <c r="E38" i="47"/>
  <c r="L38" i="47" s="1"/>
  <c r="E43" i="47"/>
  <c r="L43" i="47" s="1"/>
  <c r="E45" i="47"/>
  <c r="L45" i="47" s="1"/>
  <c r="E55" i="47"/>
  <c r="L55" i="47" s="1"/>
  <c r="E57" i="47"/>
  <c r="L57" i="47" s="1"/>
  <c r="E59" i="47"/>
  <c r="L59" i="47" s="1"/>
  <c r="E61" i="47"/>
  <c r="L61" i="47" s="1"/>
  <c r="E63" i="47"/>
  <c r="L63" i="47" s="1"/>
  <c r="E107" i="47"/>
  <c r="L107" i="47" s="1"/>
  <c r="M39" i="47"/>
  <c r="E6" i="47"/>
  <c r="L6" i="47" s="1"/>
  <c r="E8" i="47"/>
  <c r="L8" i="47" s="1"/>
  <c r="M10" i="47"/>
  <c r="M12" i="47"/>
  <c r="M14" i="47"/>
  <c r="M16" i="47"/>
  <c r="M18" i="47"/>
  <c r="M20" i="47"/>
  <c r="M22" i="47"/>
  <c r="M24" i="47"/>
  <c r="M26" i="47"/>
  <c r="M28" i="47"/>
  <c r="M30" i="47"/>
  <c r="M32" i="47"/>
  <c r="M34" i="47"/>
  <c r="M36" i="47"/>
  <c r="M2" i="47"/>
  <c r="M4" i="47"/>
  <c r="M6" i="47"/>
  <c r="M8" i="47"/>
  <c r="M9" i="47"/>
  <c r="M11" i="47"/>
  <c r="M13" i="47"/>
  <c r="M15" i="47"/>
  <c r="M17" i="47"/>
  <c r="E19" i="47"/>
  <c r="L19" i="47" s="1"/>
  <c r="M19" i="47"/>
  <c r="M21" i="47"/>
  <c r="M23" i="47"/>
  <c r="M25" i="47"/>
  <c r="E27" i="47"/>
  <c r="L27" i="47" s="1"/>
  <c r="M27" i="47"/>
  <c r="M29" i="47"/>
  <c r="M31" i="47"/>
  <c r="M33" i="47"/>
  <c r="M35" i="47"/>
  <c r="E10" i="47"/>
  <c r="L10" i="47" s="1"/>
  <c r="M91" i="47"/>
  <c r="E91" i="47"/>
  <c r="L91" i="47" s="1"/>
  <c r="E41" i="47"/>
  <c r="L41" i="47" s="1"/>
  <c r="E42" i="47"/>
  <c r="L42" i="47" s="1"/>
  <c r="M99" i="47"/>
  <c r="E99" i="47"/>
  <c r="L99" i="47" s="1"/>
  <c r="M89" i="47"/>
  <c r="M97" i="47"/>
  <c r="M66" i="47"/>
  <c r="M67" i="47"/>
  <c r="M68" i="47"/>
  <c r="M69" i="47"/>
  <c r="M70" i="47"/>
  <c r="M71" i="47"/>
  <c r="M72" i="47"/>
  <c r="M73" i="47"/>
  <c r="E73" i="47"/>
  <c r="L73" i="47" s="1"/>
  <c r="M74" i="47"/>
  <c r="M75" i="47"/>
  <c r="M76" i="47"/>
  <c r="E76" i="47"/>
  <c r="L76" i="47" s="1"/>
  <c r="M77" i="47"/>
  <c r="M78" i="47"/>
  <c r="E78" i="47"/>
  <c r="L78" i="47" s="1"/>
  <c r="M79" i="47"/>
  <c r="M80" i="47"/>
  <c r="M81" i="47"/>
  <c r="M82" i="47"/>
  <c r="M83" i="47"/>
  <c r="E83" i="47"/>
  <c r="L83" i="47" s="1"/>
  <c r="M84" i="47"/>
  <c r="M85" i="47"/>
  <c r="M86" i="47"/>
  <c r="E86" i="47"/>
  <c r="L86" i="47" s="1"/>
  <c r="M87" i="47"/>
  <c r="M95" i="47"/>
  <c r="M103" i="47"/>
  <c r="E103" i="47"/>
  <c r="L103" i="47" s="1"/>
  <c r="M93" i="47"/>
  <c r="M101" i="47"/>
  <c r="E101" i="47"/>
  <c r="L101" i="47" s="1"/>
  <c r="E44" i="47"/>
  <c r="L44" i="47" s="1"/>
  <c r="E46" i="47"/>
  <c r="L46" i="47" s="1"/>
  <c r="E56" i="47"/>
  <c r="L56" i="47" s="1"/>
  <c r="E58" i="47"/>
  <c r="L58" i="47" s="1"/>
  <c r="E60" i="47"/>
  <c r="L60" i="47" s="1"/>
  <c r="E62" i="47"/>
  <c r="L62" i="47" s="1"/>
  <c r="M88" i="47"/>
  <c r="M90" i="47"/>
  <c r="M92" i="47"/>
  <c r="M94" i="47"/>
  <c r="M96" i="47"/>
  <c r="M98" i="47"/>
  <c r="M100" i="47"/>
  <c r="M102" i="47"/>
  <c r="M104" i="47"/>
  <c r="E100" i="47"/>
  <c r="L100" i="47" s="1"/>
  <c r="M106" i="47"/>
  <c r="M105" i="47"/>
  <c r="M107" i="47"/>
  <c r="D40" i="47" l="1"/>
  <c r="E39" i="47"/>
  <c r="L39" i="47" s="1"/>
  <c r="D107" i="47"/>
  <c r="D38" i="47"/>
  <c r="D57" i="47"/>
  <c r="D61" i="47"/>
  <c r="D45" i="47"/>
  <c r="D55" i="47"/>
  <c r="E64" i="47"/>
  <c r="L64" i="47" s="1"/>
  <c r="D59" i="47"/>
  <c r="D63" i="47"/>
  <c r="D43" i="47"/>
  <c r="E79" i="47"/>
  <c r="L79" i="47" s="1"/>
  <c r="E20" i="47"/>
  <c r="L20" i="47" s="1"/>
  <c r="E92" i="47"/>
  <c r="L92" i="47" s="1"/>
  <c r="D103" i="47"/>
  <c r="E102" i="47"/>
  <c r="L102" i="47" s="1"/>
  <c r="D100" i="47"/>
  <c r="D101" i="47"/>
  <c r="D8" i="47"/>
  <c r="E9" i="47"/>
  <c r="L9" i="47" s="1"/>
  <c r="D91" i="47"/>
  <c r="E7" i="47"/>
  <c r="L7" i="47" s="1"/>
  <c r="E84" i="47"/>
  <c r="E74" i="47"/>
  <c r="D83" i="47"/>
  <c r="D78" i="47"/>
  <c r="D76" i="47"/>
  <c r="E11" i="47"/>
  <c r="E28" i="47"/>
  <c r="L28" i="47" s="1"/>
  <c r="E77" i="47"/>
  <c r="L77" i="47" s="1"/>
  <c r="D86" i="47"/>
  <c r="D73" i="47"/>
  <c r="E104" i="47"/>
  <c r="D6" i="47"/>
  <c r="D99" i="47"/>
  <c r="D62" i="47"/>
  <c r="D58" i="47"/>
  <c r="D46" i="47"/>
  <c r="D10" i="47"/>
  <c r="E87" i="47"/>
  <c r="D42" i="47"/>
  <c r="D56" i="47"/>
  <c r="D60" i="47"/>
  <c r="D27" i="47"/>
  <c r="D19" i="47"/>
  <c r="E47" i="47"/>
  <c r="L47" i="47" s="1"/>
  <c r="D41" i="47"/>
  <c r="D44" i="47"/>
  <c r="D87" i="47" l="1"/>
  <c r="L87" i="47"/>
  <c r="D74" i="47"/>
  <c r="L74" i="47"/>
  <c r="D84" i="47"/>
  <c r="L84" i="47"/>
  <c r="D11" i="47"/>
  <c r="L11" i="47"/>
  <c r="D104" i="47"/>
  <c r="L104" i="47"/>
  <c r="D39" i="47"/>
  <c r="D64" i="47"/>
  <c r="E65" i="47"/>
  <c r="L65" i="47" s="1"/>
  <c r="E21" i="47"/>
  <c r="D102" i="47"/>
  <c r="E80" i="47"/>
  <c r="D79" i="47"/>
  <c r="D20" i="47"/>
  <c r="E29" i="47"/>
  <c r="D28" i="47"/>
  <c r="D92" i="47"/>
  <c r="E93" i="47"/>
  <c r="D9" i="47"/>
  <c r="D7" i="47"/>
  <c r="E105" i="47"/>
  <c r="L105" i="47" s="1"/>
  <c r="E75" i="47"/>
  <c r="L75" i="47" s="1"/>
  <c r="E12" i="47"/>
  <c r="L12" i="47" s="1"/>
  <c r="D77" i="47"/>
  <c r="E85" i="47"/>
  <c r="L85" i="47" s="1"/>
  <c r="D47" i="47"/>
  <c r="E48" i="47"/>
  <c r="L48" i="47" s="1"/>
  <c r="E88" i="47"/>
  <c r="L88" i="47" s="1"/>
  <c r="D29" i="47" l="1"/>
  <c r="L29" i="47"/>
  <c r="D93" i="47"/>
  <c r="L93" i="47"/>
  <c r="D21" i="47"/>
  <c r="L21" i="47"/>
  <c r="D80" i="47"/>
  <c r="L80" i="47"/>
  <c r="E66" i="47"/>
  <c r="D65" i="47"/>
  <c r="E22" i="47"/>
  <c r="L22" i="47" s="1"/>
  <c r="E30" i="47"/>
  <c r="L30" i="47" s="1"/>
  <c r="E81" i="47"/>
  <c r="L81" i="47" s="1"/>
  <c r="E94" i="47"/>
  <c r="D105" i="47"/>
  <c r="E106" i="47"/>
  <c r="D75" i="47"/>
  <c r="D85" i="47"/>
  <c r="E13" i="47"/>
  <c r="L13" i="47" s="1"/>
  <c r="D12" i="47"/>
  <c r="E67" i="47"/>
  <c r="E89" i="47"/>
  <c r="L89" i="47" s="1"/>
  <c r="D88" i="47"/>
  <c r="D48" i="47"/>
  <c r="E49" i="47"/>
  <c r="L49" i="47" s="1"/>
  <c r="D67" i="47" l="1"/>
  <c r="L67" i="47"/>
  <c r="D106" i="47"/>
  <c r="L106" i="47"/>
  <c r="E95" i="47"/>
  <c r="L95" i="47" s="1"/>
  <c r="L94" i="47"/>
  <c r="D66" i="47"/>
  <c r="L66" i="47"/>
  <c r="D22" i="47"/>
  <c r="D30" i="47"/>
  <c r="E23" i="47"/>
  <c r="L23" i="47" s="1"/>
  <c r="E82" i="47"/>
  <c r="E31" i="47"/>
  <c r="L31" i="47" s="1"/>
  <c r="D81" i="47"/>
  <c r="D94" i="47"/>
  <c r="E68" i="47"/>
  <c r="D95" i="47"/>
  <c r="D13" i="47"/>
  <c r="E14" i="47"/>
  <c r="L14" i="47" s="1"/>
  <c r="E90" i="47"/>
  <c r="L90" i="47" s="1"/>
  <c r="D89" i="47"/>
  <c r="D49" i="47"/>
  <c r="E50" i="47"/>
  <c r="L50" i="47" s="1"/>
  <c r="E24" i="47"/>
  <c r="L24" i="47" s="1"/>
  <c r="D23" i="47" l="1"/>
  <c r="E96" i="47"/>
  <c r="L96" i="47" s="1"/>
  <c r="D68" i="47"/>
  <c r="L68" i="47"/>
  <c r="D82" i="47"/>
  <c r="L82" i="47"/>
  <c r="E32" i="47"/>
  <c r="D31" i="47"/>
  <c r="E69" i="47"/>
  <c r="L69" i="47" s="1"/>
  <c r="E15" i="47"/>
  <c r="L15" i="47" s="1"/>
  <c r="D14" i="47"/>
  <c r="D96" i="47"/>
  <c r="E97" i="47"/>
  <c r="L97" i="47" s="1"/>
  <c r="E25" i="47"/>
  <c r="L25" i="47" s="1"/>
  <c r="D24" i="47"/>
  <c r="D50" i="47"/>
  <c r="E51" i="47"/>
  <c r="L51" i="47" s="1"/>
  <c r="D90" i="47"/>
  <c r="E33" i="47" l="1"/>
  <c r="L33" i="47" s="1"/>
  <c r="L32" i="47"/>
  <c r="D32" i="47"/>
  <c r="D69" i="47"/>
  <c r="E70" i="47"/>
  <c r="E98" i="47"/>
  <c r="L98" i="47" s="1"/>
  <c r="D97" i="47"/>
  <c r="D15" i="47"/>
  <c r="E16" i="47"/>
  <c r="L16" i="47" s="1"/>
  <c r="D51" i="47"/>
  <c r="E52" i="47"/>
  <c r="L52" i="47" s="1"/>
  <c r="D33" i="47"/>
  <c r="E26" i="47"/>
  <c r="L26" i="47" s="1"/>
  <c r="D25" i="47"/>
  <c r="E2" i="47"/>
  <c r="L2" i="47" s="1"/>
  <c r="E34" i="47" l="1"/>
  <c r="L34" i="47" s="1"/>
  <c r="E71" i="47"/>
  <c r="L71" i="47" s="1"/>
  <c r="L70" i="47"/>
  <c r="D70" i="47"/>
  <c r="E17" i="47"/>
  <c r="L17" i="47" s="1"/>
  <c r="D16" i="47"/>
  <c r="D98" i="47"/>
  <c r="E53" i="47"/>
  <c r="L53" i="47" s="1"/>
  <c r="D52" i="47"/>
  <c r="E72" i="47"/>
  <c r="L72" i="47" s="1"/>
  <c r="D71" i="47"/>
  <c r="E3" i="47"/>
  <c r="L3" i="47" s="1"/>
  <c r="D2" i="47"/>
  <c r="D26" i="47"/>
  <c r="E35" i="47"/>
  <c r="L35" i="47" s="1"/>
  <c r="D34" i="47"/>
  <c r="E18" i="47" l="1"/>
  <c r="L18" i="47" s="1"/>
  <c r="D17" i="47"/>
  <c r="D53" i="47"/>
  <c r="E54" i="47"/>
  <c r="L54" i="47" s="1"/>
  <c r="E36" i="47"/>
  <c r="L36" i="47" s="1"/>
  <c r="D35" i="47"/>
  <c r="E4" i="47"/>
  <c r="L4" i="47" s="1"/>
  <c r="D3" i="47"/>
  <c r="D72" i="47"/>
  <c r="D18" i="47" l="1"/>
  <c r="D54" i="47"/>
  <c r="E37" i="47"/>
  <c r="L37" i="47" s="1"/>
  <c r="D36" i="47"/>
  <c r="E5" i="47"/>
  <c r="L5" i="47" s="1"/>
  <c r="D4" i="47"/>
  <c r="D37" i="47" l="1"/>
  <c r="D5" i="47"/>
  <c r="B29" i="30" l="1"/>
  <c r="B50" i="30"/>
  <c r="B58" i="30"/>
  <c r="B51" i="30"/>
  <c r="B52" i="30"/>
  <c r="B53" i="30"/>
  <c r="B59" i="30"/>
  <c r="B57" i="30"/>
  <c r="B56" i="30"/>
  <c r="B55" i="30"/>
  <c r="B54" i="30"/>
  <c r="B5" i="30"/>
  <c r="B6" i="30"/>
  <c r="B7" i="30"/>
  <c r="B8" i="30"/>
  <c r="B9" i="30"/>
  <c r="B10" i="30"/>
  <c r="B11" i="30"/>
  <c r="B12" i="30"/>
  <c r="B13" i="30"/>
  <c r="B14" i="30"/>
  <c r="B15" i="30"/>
  <c r="B16" i="30"/>
  <c r="B17" i="30"/>
  <c r="B18" i="30"/>
  <c r="B19" i="30"/>
  <c r="B20" i="30"/>
  <c r="K20" i="30"/>
  <c r="B21" i="30"/>
  <c r="B22" i="30"/>
  <c r="B23" i="30"/>
  <c r="B24" i="30"/>
  <c r="B25" i="30"/>
  <c r="B26" i="30"/>
  <c r="B27" i="30"/>
  <c r="B28" i="30"/>
  <c r="B30" i="30"/>
  <c r="B31" i="30"/>
  <c r="B32" i="30"/>
  <c r="B33" i="30"/>
  <c r="B34" i="30"/>
  <c r="B35" i="30"/>
  <c r="B36" i="30"/>
  <c r="B37" i="30"/>
  <c r="B38" i="30"/>
  <c r="B39" i="30"/>
  <c r="B40" i="30"/>
  <c r="B41" i="30"/>
  <c r="B42" i="30"/>
  <c r="B43" i="30"/>
  <c r="B44" i="30"/>
  <c r="B45" i="30"/>
  <c r="B46" i="30"/>
  <c r="B47" i="30"/>
  <c r="B48" i="30"/>
  <c r="B49" i="30"/>
  <c r="B60" i="30"/>
  <c r="B61" i="30"/>
  <c r="B62" i="30"/>
  <c r="B63" i="30"/>
  <c r="B64" i="30"/>
  <c r="B65" i="30"/>
  <c r="B66" i="30"/>
  <c r="B67" i="30"/>
  <c r="B68" i="30"/>
  <c r="B69" i="30"/>
  <c r="B70" i="30"/>
  <c r="B71" i="30"/>
  <c r="B72" i="30"/>
  <c r="B73" i="30"/>
  <c r="B74" i="30"/>
  <c r="B75" i="30"/>
  <c r="B76" i="30"/>
  <c r="B77" i="30"/>
  <c r="B78" i="30"/>
  <c r="B79" i="30"/>
  <c r="B80" i="30"/>
  <c r="B81" i="30"/>
  <c r="B82" i="30"/>
  <c r="B83" i="30"/>
  <c r="B85" i="30"/>
  <c r="B86" i="30"/>
  <c r="B87" i="30"/>
  <c r="B88" i="30"/>
  <c r="B89" i="30"/>
  <c r="B90" i="30"/>
  <c r="B91" i="30"/>
  <c r="B92" i="30"/>
  <c r="B93" i="30"/>
  <c r="B94" i="30"/>
  <c r="B95" i="30"/>
  <c r="B96" i="30"/>
  <c r="B97" i="30"/>
  <c r="B98" i="30"/>
  <c r="B99" i="30"/>
  <c r="B100" i="30"/>
  <c r="B101" i="30"/>
  <c r="B102" i="30"/>
  <c r="B103" i="30"/>
  <c r="B104" i="30"/>
  <c r="B105" i="30"/>
  <c r="B106" i="30"/>
  <c r="B107" i="30"/>
  <c r="B108" i="30"/>
  <c r="B109" i="30"/>
  <c r="B110" i="30"/>
  <c r="B111" i="30"/>
  <c r="B112" i="30"/>
  <c r="B113" i="30"/>
  <c r="B114" i="30"/>
  <c r="B115" i="30"/>
  <c r="B116" i="30"/>
  <c r="B117" i="30"/>
  <c r="B118" i="30"/>
  <c r="B119" i="30"/>
  <c r="B120" i="30"/>
  <c r="B121" i="30"/>
  <c r="B122" i="30"/>
  <c r="B123" i="30"/>
  <c r="B124" i="30"/>
  <c r="B125" i="30"/>
  <c r="B126" i="30"/>
  <c r="B127" i="30"/>
  <c r="B128" i="30"/>
  <c r="B129" i="30"/>
  <c r="B130" i="30"/>
  <c r="B131" i="30"/>
  <c r="B132" i="30"/>
  <c r="B133" i="30"/>
  <c r="B134" i="30"/>
  <c r="B136" i="30"/>
  <c r="B137" i="30"/>
  <c r="B138" i="30"/>
  <c r="B139" i="30"/>
  <c r="B140" i="30"/>
  <c r="B141" i="30"/>
  <c r="B142" i="30"/>
  <c r="B143" i="30"/>
  <c r="B144" i="30"/>
  <c r="B145" i="30"/>
  <c r="B146" i="30"/>
  <c r="B147" i="30"/>
  <c r="B148" i="30"/>
  <c r="B149" i="30"/>
  <c r="B150" i="30"/>
  <c r="B151" i="30"/>
  <c r="B152" i="30"/>
  <c r="B153" i="30"/>
  <c r="B154" i="30"/>
  <c r="B155" i="30"/>
  <c r="B156" i="30"/>
  <c r="B157" i="30"/>
  <c r="B158" i="30"/>
  <c r="B159" i="30"/>
  <c r="B160" i="30"/>
  <c r="B161" i="30"/>
  <c r="H162" i="30"/>
  <c r="K162" i="30"/>
  <c r="G164" i="30"/>
  <c r="K164" i="30" l="1"/>
  <c r="A164" i="30"/>
</calcChain>
</file>

<file path=xl/sharedStrings.xml><?xml version="1.0" encoding="utf-8"?>
<sst xmlns="http://schemas.openxmlformats.org/spreadsheetml/2006/main" count="2728" uniqueCount="810">
  <si>
    <t>TRƯỜNG ĐH HÀNG HẢI VIỆT NAM</t>
  </si>
  <si>
    <t>CỘNG HOÀ XÃ HỘI CHỦ NGHĨA VIỆT NAM</t>
  </si>
  <si>
    <t>Độc lập - Tự do - Hạnh phúc</t>
  </si>
  <si>
    <t>Mã HP</t>
  </si>
  <si>
    <t>Học phần</t>
  </si>
  <si>
    <t>Ngày thi</t>
  </si>
  <si>
    <t>TT</t>
  </si>
  <si>
    <t>Địa lý vận tải</t>
  </si>
  <si>
    <t>(310-312)A4</t>
  </si>
  <si>
    <t>Tư tưởng Hồ Chí Minh</t>
  </si>
  <si>
    <t>Nghiệp vụ hải quan</t>
  </si>
  <si>
    <t>Tin học văn phòng</t>
  </si>
  <si>
    <t>Địa điểm</t>
  </si>
  <si>
    <t>Địa văn hàng hải 2</t>
  </si>
  <si>
    <t>Kỹ thuật điện tử</t>
  </si>
  <si>
    <t>Thanh toán quốc tế</t>
  </si>
  <si>
    <t>Thuế vụ</t>
  </si>
  <si>
    <t>Quản trị nhân lực</t>
  </si>
  <si>
    <t>Khoa học giao tiếp</t>
  </si>
  <si>
    <t>Kinh tế xây dựng</t>
  </si>
  <si>
    <t>Mạng máy tính</t>
  </si>
  <si>
    <t>Quản trị doanh nghiệp</t>
  </si>
  <si>
    <t>Quản trị tài chính</t>
  </si>
  <si>
    <t>Hóa kỹ thuật</t>
  </si>
  <si>
    <t>Nguyên lý thống kê</t>
  </si>
  <si>
    <t>Pháp luật đại cương</t>
  </si>
  <si>
    <t>Thi công cơ bản</t>
  </si>
  <si>
    <t>Ký hiệu</t>
  </si>
  <si>
    <t>Ghi chú</t>
  </si>
  <si>
    <t>Tòa nhà</t>
  </si>
  <si>
    <t>I. Nhà A2</t>
  </si>
  <si>
    <t>8 phòng</t>
  </si>
  <si>
    <t>A2</t>
  </si>
  <si>
    <t>II. Nhà A3</t>
  </si>
  <si>
    <t>14 phòng</t>
  </si>
  <si>
    <t>A3</t>
  </si>
  <si>
    <t>III. Nhà A4</t>
  </si>
  <si>
    <t>16 phòng</t>
  </si>
  <si>
    <t>A4</t>
  </si>
  <si>
    <t>A5</t>
  </si>
  <si>
    <t>B5</t>
  </si>
  <si>
    <t>50 phòng</t>
  </si>
  <si>
    <t>C1</t>
  </si>
  <si>
    <t>Tổng cộng</t>
  </si>
  <si>
    <t>Vật lý kiến trúc</t>
  </si>
  <si>
    <t>Xử lý số tín hiệu</t>
  </si>
  <si>
    <t>Khoa học quản lý</t>
  </si>
  <si>
    <t>Kết cấu bê tông cốt thép 1</t>
  </si>
  <si>
    <t>Kỹ thuật đo và thử tàu</t>
  </si>
  <si>
    <t>Kỹ năng mềm 2</t>
  </si>
  <si>
    <t>Giờ thi</t>
  </si>
  <si>
    <t>306A3</t>
  </si>
  <si>
    <t>(401-403)A3</t>
  </si>
  <si>
    <t>401A3</t>
  </si>
  <si>
    <t>(401,402)A3</t>
  </si>
  <si>
    <t>Mã BM</t>
  </si>
  <si>
    <t>09h30</t>
  </si>
  <si>
    <t>CL cao</t>
  </si>
  <si>
    <t>N01</t>
  </si>
  <si>
    <t>N06</t>
  </si>
  <si>
    <t>N05</t>
  </si>
  <si>
    <t>N03</t>
  </si>
  <si>
    <t>N04</t>
  </si>
  <si>
    <t>N02</t>
  </si>
  <si>
    <t>N09</t>
  </si>
  <si>
    <t>N08</t>
  </si>
  <si>
    <t>N01-N05</t>
  </si>
  <si>
    <t>N01-N03</t>
  </si>
  <si>
    <t>N01-N04</t>
  </si>
  <si>
    <t>N01-N10</t>
  </si>
  <si>
    <t>N01-N08</t>
  </si>
  <si>
    <t>N01-N07</t>
  </si>
  <si>
    <t>N01-N06</t>
  </si>
  <si>
    <t>N01-N02</t>
  </si>
  <si>
    <t>N02-N04</t>
  </si>
  <si>
    <t>Nhà C1</t>
  </si>
  <si>
    <r>
      <rPr>
        <sz val="10"/>
        <color indexed="8"/>
        <rFont val="Times New Roman"/>
        <family val="1"/>
      </rPr>
      <t>TRƯỜNG ĐH HÀNG HẢI VIỆT NAM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PHÒNG ĐÀO TẠO</t>
    </r>
  </si>
  <si>
    <t>C2</t>
  </si>
  <si>
    <r>
      <t xml:space="preserve">
</t>
    </r>
    <r>
      <rPr>
        <b/>
        <sz val="12"/>
        <color indexed="8"/>
        <rFont val="Times New Roman"/>
        <family val="1"/>
      </rPr>
      <t>PHÒNG QUẢN TRỊ THIẾT BỊ</t>
    </r>
  </si>
  <si>
    <t>Nhóm</t>
  </si>
  <si>
    <t>N07</t>
  </si>
  <si>
    <t>N10</t>
  </si>
  <si>
    <t>N11</t>
  </si>
  <si>
    <t>N12</t>
  </si>
  <si>
    <t>N07-N09</t>
  </si>
  <si>
    <t>N02-N03</t>
  </si>
  <si>
    <t>N01-N12</t>
  </si>
  <si>
    <r>
      <rPr>
        <b/>
        <sz val="12"/>
        <color indexed="8"/>
        <rFont val="Times New Roman"/>
        <family val="1"/>
      </rPr>
      <t xml:space="preserve">                Kính gửi: Phòng Quản trị thiết bị.</t>
    </r>
    <r>
      <rPr>
        <sz val="12"/>
        <color indexed="8"/>
        <rFont val="Times New Roman"/>
        <family val="1"/>
      </rPr>
      <t xml:space="preserve">
        Phòng Đào tạo sử dụng các phòng học thống kê dưới đây cho học kỳ IA và I.B từ 01/08/2016 đến 22/01/2017. Nếu có việc chuyển đổi mục đích sử dụng phòng học đề nghị Phòng QTTB thông báo cho Phòng Đào tạo trước ít nhất 3 tuần.
</t>
    </r>
    <r>
      <rPr>
        <b/>
        <sz val="12"/>
        <color indexed="8"/>
        <rFont val="Times New Roman"/>
        <family val="1"/>
      </rPr>
      <t xml:space="preserve">       Xin t</t>
    </r>
    <r>
      <rPr>
        <b/>
        <sz val="12"/>
        <color indexed="8"/>
        <rFont val="Times New Roman"/>
        <family val="1"/>
      </rPr>
      <t>rân trọng cảm ơn.</t>
    </r>
  </si>
  <si>
    <t>Số bàn hiện tại</t>
  </si>
  <si>
    <t>Số bàn đề nghị</t>
  </si>
  <si>
    <t>Máy chiếu/TV</t>
  </si>
  <si>
    <t>MC</t>
  </si>
  <si>
    <t>Tên phòng</t>
  </si>
  <si>
    <t>IV. Nhà A5</t>
  </si>
  <si>
    <t>TV</t>
  </si>
  <si>
    <t>phòng</t>
  </si>
  <si>
    <t>Hỏng MC</t>
  </si>
  <si>
    <r>
      <rPr>
        <i/>
        <sz val="12"/>
        <color indexed="8"/>
        <rFont val="Times New Roman"/>
        <family val="1"/>
      </rPr>
      <t>Hải Phòng, ngày 21 tháng 04 năm 2016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PHÒNG ĐÀO TẠO</t>
    </r>
  </si>
  <si>
    <t>(401,402)C2</t>
  </si>
  <si>
    <t>(314,315)A4</t>
  </si>
  <si>
    <t>(301-303)B5</t>
  </si>
  <si>
    <t>Kinh tế khai thác thương vụ</t>
  </si>
  <si>
    <t>Công trình biển cố định</t>
  </si>
  <si>
    <t>Kỹ thuật gia công cơ khí</t>
  </si>
  <si>
    <t>Điện tàu thủy 1</t>
  </si>
  <si>
    <t>Tổ chức &amp; quản lý thi công CTT</t>
  </si>
  <si>
    <t>Tin học ứng dụng</t>
  </si>
  <si>
    <t>Lập trình Windows</t>
  </si>
  <si>
    <t>Động cơ đốt trong</t>
  </si>
  <si>
    <t>Cơ kết cấu cơ khí</t>
  </si>
  <si>
    <t>Vẽ kỹ thuật 1</t>
  </si>
  <si>
    <t>Kỹ năng mềm 1</t>
  </si>
  <si>
    <t>Kinh tế vĩ mô</t>
  </si>
  <si>
    <t>Logistics và vận tải ĐPT</t>
  </si>
  <si>
    <t>Nhiệt kỹ thuật</t>
  </si>
  <si>
    <t>Trắc địa cơ sở</t>
  </si>
  <si>
    <t>Nguyên lý máy</t>
  </si>
  <si>
    <t>Anh văn cơ bản 3</t>
  </si>
  <si>
    <t>Luật và chính sách môi trường</t>
  </si>
  <si>
    <t>Kỹ thuật lập trình C</t>
  </si>
  <si>
    <t>Vật lý 2</t>
  </si>
  <si>
    <t>Anh văn cơ bản 1</t>
  </si>
  <si>
    <t>Môi trường và bảo vệ môi trường</t>
  </si>
  <si>
    <t>N04-N06</t>
  </si>
  <si>
    <t>Số SV</t>
  </si>
  <si>
    <t>(401-403)C2</t>
  </si>
  <si>
    <t>N03-N04</t>
  </si>
  <si>
    <t>601C1</t>
  </si>
  <si>
    <t>602C1</t>
  </si>
  <si>
    <t>(305,306)A2</t>
  </si>
  <si>
    <t>Các phương pháp số</t>
  </si>
  <si>
    <t>Chính sách về biển và đại dương</t>
  </si>
  <si>
    <t>Chuyên đề nhà ở cao tầng</t>
  </si>
  <si>
    <t>Công trình bảo vệ bờ và chắn sóng</t>
  </si>
  <si>
    <t>Điều khiển logic và ứng dụng</t>
  </si>
  <si>
    <t>Giao dịch thương mại quốc tế</t>
  </si>
  <si>
    <t>Hệ thống nhúng</t>
  </si>
  <si>
    <t>Hóa vô cơ 1</t>
  </si>
  <si>
    <t>Kết cấu gạch đá gỗ</t>
  </si>
  <si>
    <t>Khí tượng - Hải dương</t>
  </si>
  <si>
    <t>Kỹ thuật sấy</t>
  </si>
  <si>
    <t>Kỹ thuật vi xử lý</t>
  </si>
  <si>
    <t>Luật biển</t>
  </si>
  <si>
    <t>Luật vận tải biển</t>
  </si>
  <si>
    <t>Quan hệ kinh tế quốc tế</t>
  </si>
  <si>
    <t>Quản lý và đánh giá CLSP</t>
  </si>
  <si>
    <t>Sức bền – Chấn động</t>
  </si>
  <si>
    <t>Thiết bị đẩy tàu thủy 2</t>
  </si>
  <si>
    <t>Toán cao cấp</t>
  </si>
  <si>
    <t>Vật lý 1</t>
  </si>
  <si>
    <t>N01-N09</t>
  </si>
  <si>
    <t>Anh văn cơ bản 2</t>
  </si>
  <si>
    <t>Pháp luật vận tải TNĐ</t>
  </si>
  <si>
    <t>(Tầng 5)C2</t>
  </si>
  <si>
    <t>(302,303)A2</t>
  </si>
  <si>
    <t>(501-503)C2</t>
  </si>
  <si>
    <t>403C2</t>
  </si>
  <si>
    <t>402C2</t>
  </si>
  <si>
    <t>405C2</t>
  </si>
  <si>
    <t>(506,507)C2</t>
  </si>
  <si>
    <t>(501,502)C2</t>
  </si>
  <si>
    <t>505C2</t>
  </si>
  <si>
    <t>503C2</t>
  </si>
  <si>
    <t>(406,407)C2</t>
  </si>
  <si>
    <t>406C2</t>
  </si>
  <si>
    <t>(302-304)A2</t>
  </si>
  <si>
    <t>(304,305)A3</t>
  </si>
  <si>
    <t>(Tầng 6)C1</t>
  </si>
  <si>
    <t>(Tầng 3)B5</t>
  </si>
  <si>
    <t>(304,305)A2</t>
  </si>
  <si>
    <t>Nhà B5</t>
  </si>
  <si>
    <t>(Tầng 5,6)C2</t>
  </si>
  <si>
    <t>Chuyên đề trường học</t>
  </si>
  <si>
    <t>Kết cấu tàu và CTBDĐ 1</t>
  </si>
  <si>
    <t>Sức bền vật liệu</t>
  </si>
  <si>
    <t>Thông tin liên lạc hàng hải</t>
  </si>
  <si>
    <t>(Tầng 4)C2</t>
  </si>
  <si>
    <t>(601,603)C1</t>
  </si>
  <si>
    <t>(318,324,417)A4</t>
  </si>
  <si>
    <t>(317,320,321)A4</t>
  </si>
  <si>
    <t>304A3</t>
  </si>
  <si>
    <t>(Tầng 8,9)C1</t>
  </si>
  <si>
    <t>Luật hàng hải</t>
  </si>
  <si>
    <t>Máy phụ tàu thủy 1</t>
  </si>
  <si>
    <t>Kỹ thuật điện</t>
  </si>
  <si>
    <t>Đại lý tàu và giao nhận HH</t>
  </si>
  <si>
    <t>15815E</t>
  </si>
  <si>
    <t>Thi công chuyên môn</t>
  </si>
  <si>
    <t>Thiết kế và quản lý đường thủy</t>
  </si>
  <si>
    <t>Kết cấu thép 1</t>
  </si>
  <si>
    <t>Thiết kế nhà dân dụng và công nghiệp</t>
  </si>
  <si>
    <t>Tin học ứng dụng trong XDD</t>
  </si>
  <si>
    <t>Thiết kế hình học đường ôtô</t>
  </si>
  <si>
    <t>Xây dựng cầu</t>
  </si>
  <si>
    <t>Phát triển ứng dụng mã nguồn mở</t>
  </si>
  <si>
    <t>Điện toán đám mây</t>
  </si>
  <si>
    <t>Phân tích TKHT hướng ĐT</t>
  </si>
  <si>
    <t>Kết cấu ô tô</t>
  </si>
  <si>
    <t>Kế toán doanh nghiệp 1</t>
  </si>
  <si>
    <t>Nguyên lý bảo hiểm</t>
  </si>
  <si>
    <t>(301,302)A6</t>
  </si>
  <si>
    <t>303A6</t>
  </si>
  <si>
    <t>(601,602)C2</t>
  </si>
  <si>
    <t>305A6</t>
  </si>
  <si>
    <t>306A6</t>
  </si>
  <si>
    <t>Nhà C1,C2</t>
  </si>
  <si>
    <t>(Tầng 4,5)C2</t>
  </si>
  <si>
    <t>(305-307)A2</t>
  </si>
  <si>
    <t>301A6</t>
  </si>
  <si>
    <t>(Tầng 8)C1</t>
  </si>
  <si>
    <t>302A6</t>
  </si>
  <si>
    <t>(314,315,317)A4</t>
  </si>
  <si>
    <t>402A3</t>
  </si>
  <si>
    <t>(304-306)A2</t>
  </si>
  <si>
    <t>29 phòng</t>
  </si>
  <si>
    <t>23 phòng</t>
  </si>
  <si>
    <t>Trang TB cứu sinh trên tàu thủy</t>
  </si>
  <si>
    <t>Quản lý an toàn lao động HH</t>
  </si>
  <si>
    <t>PL quốc tế về an toàn hàng hải</t>
  </si>
  <si>
    <t>Bảo hiểm Hàng hải</t>
  </si>
  <si>
    <t>Truyền động khí nén</t>
  </si>
  <si>
    <t>Truyền động thủy lực</t>
  </si>
  <si>
    <t>Quản lý dự án</t>
  </si>
  <si>
    <t>XD đường và đánh giá CL đường</t>
  </si>
  <si>
    <t>Cấu tạo KT và đồ đạc nội thất</t>
  </si>
  <si>
    <t>Quy hoạch 2</t>
  </si>
  <si>
    <t>Thị giác máy tính</t>
  </si>
  <si>
    <t>Phát triển ứng dụng trên nền web</t>
  </si>
  <si>
    <t>Kiểm thử và đảm bảo chất lượng phần mềm</t>
  </si>
  <si>
    <t>Tiếp thị trực tuyến</t>
  </si>
  <si>
    <t>Hình họa - Vẽ kỹ thuật</t>
  </si>
  <si>
    <t>Triết học Mác Lênin</t>
  </si>
  <si>
    <t>Kinh tế chính trị</t>
  </si>
  <si>
    <t>CAD - CAM và CNC</t>
  </si>
  <si>
    <t>Truyền động điện và ĐTCS</t>
  </si>
  <si>
    <t>Nhập môn ngành Ngôn ngữ Anh</t>
  </si>
  <si>
    <t>Thị trường chứng khoán</t>
  </si>
  <si>
    <t>Tài chính quốc tế</t>
  </si>
  <si>
    <t>Phân tích báo cáo tài chính</t>
  </si>
  <si>
    <t>Nghiệp vụ kho hàng</t>
  </si>
  <si>
    <t>V. Nhà A6</t>
  </si>
  <si>
    <t>A6</t>
  </si>
  <si>
    <t>VI. Nhà B5</t>
  </si>
  <si>
    <t>VII. Nhà C1</t>
  </si>
  <si>
    <t>VIII. Nhà C2</t>
  </si>
  <si>
    <t>(301-306)B5</t>
  </si>
  <si>
    <t>209A6</t>
  </si>
  <si>
    <t>(Tầng 7-9)C1</t>
  </si>
  <si>
    <t>(Tầng 3,4)B5</t>
  </si>
  <si>
    <t>208A6</t>
  </si>
  <si>
    <t>(302-305)A2</t>
  </si>
  <si>
    <t>(405-407)C2</t>
  </si>
  <si>
    <t>(310,311)A4</t>
  </si>
  <si>
    <t>TS. Nguyễn Cảnh Toàn</t>
  </si>
  <si>
    <t>Ổn định tàu</t>
  </si>
  <si>
    <t>Luật hành chính Việt Nam</t>
  </si>
  <si>
    <t>Hệ thống đường ống tàu thủy</t>
  </si>
  <si>
    <t>Cơ sở truyền động điện</t>
  </si>
  <si>
    <t>Kỹ thuật vi điều khiển</t>
  </si>
  <si>
    <t>PLC</t>
  </si>
  <si>
    <t>Điện tử công suất</t>
  </si>
  <si>
    <t>Cung cấp điện</t>
  </si>
  <si>
    <t>Lý thuyết mạch</t>
  </si>
  <si>
    <t>Kỹ thuật điện cao áp</t>
  </si>
  <si>
    <t>Thiết bị báo hiệu hàng hải</t>
  </si>
  <si>
    <t>Quản lý rủi ro hàng hải</t>
  </si>
  <si>
    <t>Lưới trắc địa và KT tính toán bình sai</t>
  </si>
  <si>
    <t>Kỹ thuật ATGT hàng hải</t>
  </si>
  <si>
    <t>An toàn lao động</t>
  </si>
  <si>
    <t>Khí tượng thủy hải văn</t>
  </si>
  <si>
    <t>Quản lý nguồn nhân lực</t>
  </si>
  <si>
    <t>Quản lý công nghệ xây dựng</t>
  </si>
  <si>
    <t>Marketing trong xây dựng</t>
  </si>
  <si>
    <t>Công trình hạ tầng đô thị</t>
  </si>
  <si>
    <t>Thống kê doanh nghiệp xây dựng</t>
  </si>
  <si>
    <t>Vẽ kỹ thuật xây dựng 2</t>
  </si>
  <si>
    <t>BD DL dạng bán CT và ứng dụng</t>
  </si>
  <si>
    <t>Thương mại điện tử</t>
  </si>
  <si>
    <t>Cơ lý thuyết</t>
  </si>
  <si>
    <t>Lịch sử Đảng Cộng sản VN</t>
  </si>
  <si>
    <t>Chủ nghĩa xã hội KH</t>
  </si>
  <si>
    <t>Dung sai và kỹ thuật đo</t>
  </si>
  <si>
    <t>Thiết kế sản phẩm với CAD</t>
  </si>
  <si>
    <t>Cơ điện tử LAB 2</t>
  </si>
  <si>
    <t>Thiết bị đẩy và kết cấu tàu thủy</t>
  </si>
  <si>
    <t>Kỹ năng Nghe hiểu 2</t>
  </si>
  <si>
    <t>Cơ sở văn hóa Việt Nam</t>
  </si>
  <si>
    <t>Phiên dịch thương mại</t>
  </si>
  <si>
    <t>Văn hóa văn minh Anh Mỹ</t>
  </si>
  <si>
    <t>Tiếng Anh chuyên ngành MTT</t>
  </si>
  <si>
    <t>Tiếng Anh chuyên ngành KTMT</t>
  </si>
  <si>
    <t>Quản lý chất lượng</t>
  </si>
  <si>
    <t>Kế toán trên máy tính</t>
  </si>
  <si>
    <t>Kế toán ngân hàng</t>
  </si>
  <si>
    <t>Quản trị công nghệ</t>
  </si>
  <si>
    <t>N04-N07</t>
  </si>
  <si>
    <t>N01-N16</t>
  </si>
  <si>
    <t xml:space="preserve">THÔNG BÁO DANH SÁCH CÁC PHÒNG HỌC SỬ DỤNG 
TRONG HỌC KỲ IA VÀ IB </t>
  </si>
  <si>
    <t>N10-N12</t>
  </si>
  <si>
    <t>(Tầng 5-7)C1</t>
  </si>
  <si>
    <t>(Tầng 2,3)C2</t>
  </si>
  <si>
    <t>(201-203)B5</t>
  </si>
  <si>
    <t>(304-307)A3</t>
  </si>
  <si>
    <t>(302-306)A2</t>
  </si>
  <si>
    <t>(307-309)A2</t>
  </si>
  <si>
    <t>(Tầng 3)C2</t>
  </si>
  <si>
    <t>(Tầng 2)B5</t>
  </si>
  <si>
    <t>(401-405)A3</t>
  </si>
  <si>
    <t>(605-607)C2</t>
  </si>
  <si>
    <t>(403,404)A3</t>
  </si>
  <si>
    <t>(301-305)B5</t>
  </si>
  <si>
    <t>(201-205)B5</t>
  </si>
  <si>
    <t>(701-704)C1</t>
  </si>
  <si>
    <t>604C1</t>
  </si>
  <si>
    <t>(606,607)C1</t>
  </si>
  <si>
    <t>201C2</t>
  </si>
  <si>
    <t>(601-603)C2</t>
  </si>
  <si>
    <t>(305,306)A6</t>
  </si>
  <si>
    <t>(505-507)C2</t>
  </si>
  <si>
    <t>An toàn lao động HH</t>
  </si>
  <si>
    <t>Tự động điều khiển tàu thủy</t>
  </si>
  <si>
    <t>Hệ thống quản lý GTHH</t>
  </si>
  <si>
    <t>Tìm kiếm cứu nạn hàng hải</t>
  </si>
  <si>
    <t>Khoa học quản lý hàng hải</t>
  </si>
  <si>
    <t>Xử lý các tình huống KC trên biển</t>
  </si>
  <si>
    <t>Lập kế hoạch chuyến đi</t>
  </si>
  <si>
    <t>Thiên văn hàng hải</t>
  </si>
  <si>
    <t>Máy điện hàng hải</t>
  </si>
  <si>
    <t>Các sự cố và tai nạn hàng hải</t>
  </si>
  <si>
    <t>Tập quán thương mại quốc tế</t>
  </si>
  <si>
    <t>Luật Lao động Việt Nam</t>
  </si>
  <si>
    <t>Kiểm tra nhà nước cảng biển</t>
  </si>
  <si>
    <t>Luật Tố tụng hình sự</t>
  </si>
  <si>
    <t>Pháp luật KD thương mại</t>
  </si>
  <si>
    <t>Công pháp quốc tế</t>
  </si>
  <si>
    <t>Luật tố tụng dân sự</t>
  </si>
  <si>
    <t>Kỹ năng GQ tranh chấp HH</t>
  </si>
  <si>
    <t>Tổn thất chung</t>
  </si>
  <si>
    <t>GQ bồi thường trong BHHH</t>
  </si>
  <si>
    <t>Luật thương mại quốc tế</t>
  </si>
  <si>
    <t>PL về tàu biển và thuyền bộ TB</t>
  </si>
  <si>
    <t>Luật Hôn nhân và gia đình</t>
  </si>
  <si>
    <t>Luật hiến pháp Việt Nam</t>
  </si>
  <si>
    <t>Trang trí hệ động lực tàu thuỷ</t>
  </si>
  <si>
    <t>Máy lạnh và TB trao đổi nhiệt</t>
  </si>
  <si>
    <t>Luật HH và ATLĐ trên tàu</t>
  </si>
  <si>
    <t>HT làm lạnh và ĐHKK tàu thủy</t>
  </si>
  <si>
    <t>Máy phụ tổng hợp</t>
  </si>
  <si>
    <t>Động lực tổng hợp</t>
  </si>
  <si>
    <t>Tự động hóa thiết kế tàu thủy 1</t>
  </si>
  <si>
    <t>Hệ động lực tàu thủy</t>
  </si>
  <si>
    <t>Động cơ diesel tàu thủy</t>
  </si>
  <si>
    <t>Thiết kế HT năng lượng tàu thủy</t>
  </si>
  <si>
    <t>Sửa chữa hệ ĐLTT</t>
  </si>
  <si>
    <t>Kỹ thuật thủy khí</t>
  </si>
  <si>
    <t>Kỹ thuật đo lường</t>
  </si>
  <si>
    <t>Động lực học hệ thống thủy lực</t>
  </si>
  <si>
    <t>Tin học chuyên ngành MTDCN</t>
  </si>
  <si>
    <t>Thiết bị trao đổi nhiệt</t>
  </si>
  <si>
    <t>Máy điện -Thiết bị điện</t>
  </si>
  <si>
    <t>Tổng hợp cơ sở ngành</t>
  </si>
  <si>
    <t>Kiến thức chuyên ngành</t>
  </si>
  <si>
    <t>Phần mềm ứng dụng</t>
  </si>
  <si>
    <t>Vật liệu và khí cụ điện</t>
  </si>
  <si>
    <t>Trường điện từ và truyền sóng</t>
  </si>
  <si>
    <t>Kỹ thuật siêu cao tần</t>
  </si>
  <si>
    <t>Tin học ứng dụng trong ĐTVT</t>
  </si>
  <si>
    <t>Thiết bị điện tử Hàng Hải</t>
  </si>
  <si>
    <t>Kỹ thuật truyền hình</t>
  </si>
  <si>
    <t>Kỹ thuật mạch điện tử</t>
  </si>
  <si>
    <t>Hệ thống thông tin thế hệ mới</t>
  </si>
  <si>
    <t>Xử lý tín hiệu số</t>
  </si>
  <si>
    <t>Hệ thống thông tin di động</t>
  </si>
  <si>
    <t>Thiết bị thu phát VTĐ</t>
  </si>
  <si>
    <t>Điều khiển Robốt</t>
  </si>
  <si>
    <t>HT tự động hóa trong CN</t>
  </si>
  <si>
    <t>ĐK các bộ biến đổi công suất</t>
  </si>
  <si>
    <t>Biến tần công nghiệp</t>
  </si>
  <si>
    <t>Hệ thống điện tổng hợp</t>
  </si>
  <si>
    <t>Tự động hóa tổng hợp</t>
  </si>
  <si>
    <t>An toàn điện</t>
  </si>
  <si>
    <t>ĐK và vận hành HT điện</t>
  </si>
  <si>
    <t>Thiết kế cung cấp điện</t>
  </si>
  <si>
    <t>Kinh tế công cộng</t>
  </si>
  <si>
    <t>Kinh doanh vận tải TNĐ</t>
  </si>
  <si>
    <t>Kinh doanh cảng TNĐ</t>
  </si>
  <si>
    <t>Quản lý tàu</t>
  </si>
  <si>
    <t>Quản lý khai thác cảng</t>
  </si>
  <si>
    <t>15601E</t>
  </si>
  <si>
    <t>Chính sách thương mại quốc tế</t>
  </si>
  <si>
    <t>Kế hoạch kinh doanh quốc tế</t>
  </si>
  <si>
    <t>Logistics vận tải</t>
  </si>
  <si>
    <t>Logistics toàn cầu</t>
  </si>
  <si>
    <t>Logistic và vận tải đa phương thức</t>
  </si>
  <si>
    <t>Marketing Logistics</t>
  </si>
  <si>
    <t>Luồng tàu và Khu nươc của cảng</t>
  </si>
  <si>
    <t>Trắc địa vệ tinh</t>
  </si>
  <si>
    <t>Cơ học kết cấu 1</t>
  </si>
  <si>
    <t>Cơ học đất</t>
  </si>
  <si>
    <t>Kết cấu thép</t>
  </si>
  <si>
    <t>Luật xây dựng</t>
  </si>
  <si>
    <t>Công trình bến</t>
  </si>
  <si>
    <t>Công trình cảng</t>
  </si>
  <si>
    <t>Công trình thủy công trong ĐT</t>
  </si>
  <si>
    <t>Cơ học công trình</t>
  </si>
  <si>
    <t>Cơ học đất và nền móng</t>
  </si>
  <si>
    <t>Ứng dụng Mathcad trong kỹ thuật</t>
  </si>
  <si>
    <t>Thủy lực</t>
  </si>
  <si>
    <t>Khoa học quản lý xây dựng</t>
  </si>
  <si>
    <t>Kết cấu Bê tông cốt thép 2</t>
  </si>
  <si>
    <t>Kỹ thuật thông gió</t>
  </si>
  <si>
    <t>Phân tích hiệu quả đầu tư</t>
  </si>
  <si>
    <t>Tin học ứng dụng cầu đường</t>
  </si>
  <si>
    <t>Cầu bê tông cốt thép</t>
  </si>
  <si>
    <t>Cầu thép</t>
  </si>
  <si>
    <t>Sửa chữa bảo dưỡng đường</t>
  </si>
  <si>
    <t>Mỹ thuật 2</t>
  </si>
  <si>
    <t>Kiến trúc dân dụng</t>
  </si>
  <si>
    <t>Lịch sử kiến trúc và PCNT</t>
  </si>
  <si>
    <t>CĐ nội thất CTTM và dịch vụ</t>
  </si>
  <si>
    <t>Kiến trúc CT dân dụng</t>
  </si>
  <si>
    <t>Hình họa trong kiến trúc</t>
  </si>
  <si>
    <t>Kiến trúc công cộng</t>
  </si>
  <si>
    <t>An toàn và bảo mật thông tin</t>
  </si>
  <si>
    <t xml:space="preserve">Nhận dạng và xử lý ảnh </t>
  </si>
  <si>
    <t>Kiến trúc máy tính và TBNV</t>
  </si>
  <si>
    <t>Bảo trì hệ thống</t>
  </si>
  <si>
    <t>Lập trình thiết bị di động</t>
  </si>
  <si>
    <t>Cơ sở dữ liệu</t>
  </si>
  <si>
    <t>Phân tích và thiết kế hệ thống</t>
  </si>
  <si>
    <t>Lập trình mạng</t>
  </si>
  <si>
    <t>Java cơ bản</t>
  </si>
  <si>
    <t>Xây dựng và phát triển dự án CNTT</t>
  </si>
  <si>
    <t>Các hệ cơ sở tri thức</t>
  </si>
  <si>
    <t>Toán ứng dụng</t>
  </si>
  <si>
    <t>Tâm lý học đại cương</t>
  </si>
  <si>
    <t>Xã hội học đại cương</t>
  </si>
  <si>
    <t>Hệ thống truyền lực ô tô</t>
  </si>
  <si>
    <t>Tính toán thiết kế ô tô</t>
  </si>
  <si>
    <t>CN chế tạo phụ tùng ô tô</t>
  </si>
  <si>
    <t>CN mới trong KT ô tô</t>
  </si>
  <si>
    <t>Điện công nghiệp</t>
  </si>
  <si>
    <t>Thiết kế hệ thống cấp nhiệt</t>
  </si>
  <si>
    <t>Kỹ thuật làm lạnh</t>
  </si>
  <si>
    <t>Máy trục</t>
  </si>
  <si>
    <t>Ma sát, mòn và bôi trơn</t>
  </si>
  <si>
    <t>Các ứng dụng của CAD</t>
  </si>
  <si>
    <t>Xây dựng đề án kỹ thuật</t>
  </si>
  <si>
    <t>Cơ sở thiết kế máy</t>
  </si>
  <si>
    <t>Quản lý và bảo trì CN</t>
  </si>
  <si>
    <t>Kỹ thuật điều khiển tự động</t>
  </si>
  <si>
    <t>Cảm biến</t>
  </si>
  <si>
    <t>Vi điều khiển</t>
  </si>
  <si>
    <t>Bố trí chung và kiến trúc tàu thủy</t>
  </si>
  <si>
    <t>Công ước QT trong đóng tàu</t>
  </si>
  <si>
    <t>Thiết kế tàu</t>
  </si>
  <si>
    <t>Lực cản và thiết bị đẩy tàu thủy</t>
  </si>
  <si>
    <t>Thiết bị tàu và CTBDĐ 2</t>
  </si>
  <si>
    <t>Cơ kết cấu tàu thủy</t>
  </si>
  <si>
    <t>Kết cấu tàu và CTBDĐ 2</t>
  </si>
  <si>
    <t>Tin học trong đóng tàu</t>
  </si>
  <si>
    <t>Kỹ năng Nghe 4</t>
  </si>
  <si>
    <t>Kỹ năng Nói 2</t>
  </si>
  <si>
    <t>Kỹ năng Nói 4</t>
  </si>
  <si>
    <t>Kỹ năng Đọc hiểu 2</t>
  </si>
  <si>
    <t>Kỹ năng Đọc 4</t>
  </si>
  <si>
    <t>Kỹ năng Viết 2</t>
  </si>
  <si>
    <t>Kỹ năng Viết 4</t>
  </si>
  <si>
    <t>Ngoại ngữ 2- A1 (tiếng Nhật)</t>
  </si>
  <si>
    <t>Tiếng Trung - A1</t>
  </si>
  <si>
    <t>Tiếng Trung- B1</t>
  </si>
  <si>
    <t>Tiếng Hàn - A1</t>
  </si>
  <si>
    <t>Tiếng Hàn 3</t>
  </si>
  <si>
    <t>Phiên dịch 2</t>
  </si>
  <si>
    <t>Biên dịch 2</t>
  </si>
  <si>
    <t>Chuyên đề biên dịch</t>
  </si>
  <si>
    <t>Chuyên đề phiên dịch</t>
  </si>
  <si>
    <t>Ngữ pháp TA thực hành 2</t>
  </si>
  <si>
    <t>Tiếng Anh chuyên ngành MKT</t>
  </si>
  <si>
    <t>Du lịch và khách sạn</t>
  </si>
  <si>
    <t>Giao tiếp thương mại</t>
  </si>
  <si>
    <t>Tiếng Anh thương mại 1</t>
  </si>
  <si>
    <t>Anh văn chuyên ngành HH</t>
  </si>
  <si>
    <t>Kỹ thuật xử lí nước và nước thải</t>
  </si>
  <si>
    <t>Kinh tế môi trường</t>
  </si>
  <si>
    <t>Sử dụng năng lượng tiết kiệm và hiệu quả</t>
  </si>
  <si>
    <t>Sinh thái học môi trường</t>
  </si>
  <si>
    <t>Quá trình chuyển khối</t>
  </si>
  <si>
    <t>Phân tích môi trường</t>
  </si>
  <si>
    <t>Quản lý tài nguyên và MT</t>
  </si>
  <si>
    <t>Sản xuất sạch hơn</t>
  </si>
  <si>
    <t>QL chất thải rắn và CT nguy hại</t>
  </si>
  <si>
    <t>Quá trình thủy lực</t>
  </si>
  <si>
    <t>Các PP phân tích hiện đại</t>
  </si>
  <si>
    <t>Nhiên liệu sạch</t>
  </si>
  <si>
    <t>Hóa học dầu mỏ và khí</t>
  </si>
  <si>
    <t>KTAT và MT  trong CN  hóa học</t>
  </si>
  <si>
    <t>Hóa vô cơ 2</t>
  </si>
  <si>
    <t>Hóa hữu cơ 2</t>
  </si>
  <si>
    <t>TH ứng dụng trong CN hóa học</t>
  </si>
  <si>
    <t>Các phương pháp tổng hợp VL</t>
  </si>
  <si>
    <t>Hóa lý 1</t>
  </si>
  <si>
    <t>Tổ chức công tác kế toán</t>
  </si>
  <si>
    <t>Kế toán doanh nghiệp 2</t>
  </si>
  <si>
    <t>Quản trị học</t>
  </si>
  <si>
    <t>Quản trị hành chính</t>
  </si>
  <si>
    <t>Quản trị Marketing</t>
  </si>
  <si>
    <t>Quản trị chiến lược</t>
  </si>
  <si>
    <t>Khởi sự doanh nghiệp</t>
  </si>
  <si>
    <t>Marketing quốc tế</t>
  </si>
  <si>
    <t>Tâm lý học quản trị</t>
  </si>
  <si>
    <t>Toán tài chính</t>
  </si>
  <si>
    <t>Nghiệp vụ thuế</t>
  </si>
  <si>
    <t>Nghiệp vụ ngân hàng 2</t>
  </si>
  <si>
    <t>416A4</t>
  </si>
  <si>
    <t>(501-506)C2</t>
  </si>
  <si>
    <t>BỘ GIAO THÔNG VẬN TẢI</t>
  </si>
  <si>
    <r>
      <rPr>
        <b/>
        <i/>
        <sz val="10"/>
        <color rgb="FF000000"/>
        <rFont val="Times New Roman"/>
        <family val="1"/>
      </rPr>
      <t xml:space="preserve">
Nơi nhận:</t>
    </r>
    <r>
      <rPr>
        <sz val="10"/>
        <color rgb="FF000000"/>
        <rFont val="Times New Roman"/>
        <family val="1"/>
      </rPr>
      <t xml:space="preserve">
- Các Khoa/Viện;
- Các Phòng: TCHC, TT&amp;ĐBCL, CTSV, QTTB;
- Ban Bảo vệ, Trạm Y tế;
- Lưu: VT, ĐT.</t>
    </r>
  </si>
  <si>
    <r>
      <rPr>
        <b/>
        <sz val="6"/>
        <color rgb="FF000000"/>
        <rFont val="Times New Roman"/>
        <family val="1"/>
      </rPr>
      <t xml:space="preserve">
</t>
    </r>
    <r>
      <rPr>
        <b/>
        <sz val="12"/>
        <color rgb="FF000000"/>
        <rFont val="Times New Roman"/>
        <family val="1"/>
      </rPr>
      <t xml:space="preserve">TL. HIỆU TRƯỞNG
KT. TRƯỞNG PHÒNG
PHÓ TRƯỞNG PHÒNG ĐÀO TẠO
</t>
    </r>
  </si>
  <si>
    <t>Cơ điện tử LAB 2 (N02)</t>
  </si>
  <si>
    <t>Cơ điện tử LAB 2 (N03)</t>
  </si>
  <si>
    <t>Cơ sở văn hóa Việt Nam (N01)</t>
  </si>
  <si>
    <t>Cơ sở văn hóa Việt Nam (N02)</t>
  </si>
  <si>
    <t>Cơ sở văn hóa Việt Nam (N03)</t>
  </si>
  <si>
    <t>Cơ sở văn hóa Việt Nam (N04)</t>
  </si>
  <si>
    <t>Giới thiệu chuyên ngành ĐKTB (N01)</t>
  </si>
  <si>
    <t>Giới thiệu chuyên ngành ĐKTB (N02)</t>
  </si>
  <si>
    <t>Giới thiệu chuyên ngành ĐKTB (N03)</t>
  </si>
  <si>
    <t>Giới thiệu chuyên ngành QHH (N01)</t>
  </si>
  <si>
    <t>Giới thiệu ngành (N01)</t>
  </si>
  <si>
    <t>Giới thiệu ngành (N02)</t>
  </si>
  <si>
    <t>Giới thiệu ngành (N03)</t>
  </si>
  <si>
    <t>Giới thiệu ngành (N04)</t>
  </si>
  <si>
    <t>Giới thiệu ngành (N05)</t>
  </si>
  <si>
    <t>Giới thiệu ngành (N06)</t>
  </si>
  <si>
    <t>Giới thiệu ngành (N07)</t>
  </si>
  <si>
    <t>Giới thiệu ngành (N08)</t>
  </si>
  <si>
    <t>Giới thiệu ngành (N10)</t>
  </si>
  <si>
    <t>Giới thiệu ngành (N11)</t>
  </si>
  <si>
    <t>Giới thiệu ngành Đóng tàu và CTNK (N01)</t>
  </si>
  <si>
    <t>Giới thiệu ngành KTXD (N01)</t>
  </si>
  <si>
    <t>Giới thiệu ngành KTXD (N02)</t>
  </si>
  <si>
    <t>Giới thiệu ngành KTXD (N03)</t>
  </si>
  <si>
    <t>Giới thiệu ngành KTXD (N04)</t>
  </si>
  <si>
    <t>Giới thiệu ngành KTXD (N05)</t>
  </si>
  <si>
    <t>Giới thiệu ngành KTXD (N07)</t>
  </si>
  <si>
    <t>Giới thiệu ngành KTXD (N08)</t>
  </si>
  <si>
    <t>Giới thiệu ngành KTXD (N09)</t>
  </si>
  <si>
    <t>Giới thiệu ngành Luật hàng hải (N01)</t>
  </si>
  <si>
    <t>Ngôn ngữ học tiếng Anh 1 (N01)</t>
  </si>
  <si>
    <t>Ngôn ngữ học tiếng Anh 1 (N02)</t>
  </si>
  <si>
    <t>Ngôn ngữ học tiếng Anh 1 (N03)</t>
  </si>
  <si>
    <t>Ngôn ngữ học tiếng Anh 1 (N04)</t>
  </si>
  <si>
    <t>Nhập môn kỹ thuật (N01)</t>
  </si>
  <si>
    <t>Nhập môn kỹ thuật (N02)</t>
  </si>
  <si>
    <t>Nhập môn kỹ thuật (N03)</t>
  </si>
  <si>
    <t>Nhập môn kỹ thuật (N04)</t>
  </si>
  <si>
    <t>Nhập môn kỹ thuật (N05)</t>
  </si>
  <si>
    <t>Nhập môn kỹ thuật (N06)</t>
  </si>
  <si>
    <t>Nhập môn kỹ thuật (N07)</t>
  </si>
  <si>
    <t>Nhập môn kỹ thuật (N08)</t>
  </si>
  <si>
    <t>Nhập môn kỹ thuật (N09)</t>
  </si>
  <si>
    <t>Nhập môn ngành Ngôn ngữ Anh (N01)</t>
  </si>
  <si>
    <t>Nhập môn ngành Ngôn ngữ Anh (N02)</t>
  </si>
  <si>
    <t>Nhập môn ngành Ngôn ngữ Anh (N03)</t>
  </si>
  <si>
    <t>Nhập môn ngành Ngôn ngữ Anh (N04)</t>
  </si>
  <si>
    <t>Nhập môn ngành Ngôn ngữ Anh (N05)</t>
  </si>
  <si>
    <t>Nhập môn ngành Ngôn ngữ Anh (N06)</t>
  </si>
  <si>
    <t>Nhập môn ngành Ngôn ngữ Anh (N07)</t>
  </si>
  <si>
    <t>Nhập môn về kỹ thuật (N01)</t>
  </si>
  <si>
    <t>Nhập môn về kỹ thuật (N02)</t>
  </si>
  <si>
    <t>Nhập môn về kỹ thuật (N03)</t>
  </si>
  <si>
    <t>Nhập môn về kỹ thuật (N04)</t>
  </si>
  <si>
    <t>Nhập môn về kỹ thuật (N05)</t>
  </si>
  <si>
    <t>Nhập môn về kỹ thuật (N06)</t>
  </si>
  <si>
    <t>Nhập môn về kỹ thuật (N07)</t>
  </si>
  <si>
    <t>Nhập môn về kỹ thuật (N08)</t>
  </si>
  <si>
    <t>Phân tích HĐKT trong KTT (N01)</t>
  </si>
  <si>
    <t>Phương pháp giảng dạy Tiếng Anh (N01)</t>
  </si>
  <si>
    <t>Văn hóa văn minh Anh Mỹ (N01)</t>
  </si>
  <si>
    <t>Văn hóa văn minh Anh Mỹ (N02)</t>
  </si>
  <si>
    <t>K60DH</t>
  </si>
  <si>
    <t>K62DH</t>
  </si>
  <si>
    <t>K61DH</t>
  </si>
  <si>
    <t>K63DH</t>
  </si>
  <si>
    <t>K59DH2</t>
  </si>
  <si>
    <t>Đại cương về tàu biển</t>
  </si>
  <si>
    <t>Giới thiệu chuyên ngành ĐKTB</t>
  </si>
  <si>
    <t>Giới thiệu chuyên ngành QHH</t>
  </si>
  <si>
    <t>Giới thiệu ngành Luật hàng hải</t>
  </si>
  <si>
    <t>HTTT và chỉ báo hải đồ điện tử</t>
  </si>
  <si>
    <t>Kiến thức cơ bản về tàu thủy</t>
  </si>
  <si>
    <t>NV đại lý HH và môi giới tàu</t>
  </si>
  <si>
    <t>Thiết bị kỹ thuật hàng hải</t>
  </si>
  <si>
    <t>Công nghệ chế tạo máy</t>
  </si>
  <si>
    <t>HT trạm bơm và trạm TĐ</t>
  </si>
  <si>
    <t>KT dự báo trong công nghiệp</t>
  </si>
  <si>
    <t>Nhập môn về kỹ thuật</t>
  </si>
  <si>
    <t>Quá trình và thiết bị công nghiệp</t>
  </si>
  <si>
    <t>Quản lý kỹ thuật và công nghệ</t>
  </si>
  <si>
    <t>Thiết bị năng lượng</t>
  </si>
  <si>
    <t>Điều khiển sản xuất tích hợp máy tính</t>
  </si>
  <si>
    <t>Giới thiệu ngành</t>
  </si>
  <si>
    <t>Hệ thống TĐĐ TT</t>
  </si>
  <si>
    <t>Mô phỏng HT thông tin</t>
  </si>
  <si>
    <t>Trang bị điện Metro 1</t>
  </si>
  <si>
    <t>Trang bị điện ô tô 1</t>
  </si>
  <si>
    <t>Bảo hiểm</t>
  </si>
  <si>
    <t>Hàng hóa trong vận tải</t>
  </si>
  <si>
    <t>Kinh tế vận chuyển</t>
  </si>
  <si>
    <t>Môi trường kinh doanh quốc tế</t>
  </si>
  <si>
    <t>Phân tích HĐKT trong KTT</t>
  </si>
  <si>
    <t>Tổng quan Logistics và CCƯ</t>
  </si>
  <si>
    <t>Cơ sở trắc địa công trình</t>
  </si>
  <si>
    <t>Công trình báo hiệu hàng hải</t>
  </si>
  <si>
    <t>Giới thiệu ngành KTXD</t>
  </si>
  <si>
    <t>Hệ thống kỹ thuật trong CT</t>
  </si>
  <si>
    <t>Hư hỏng và sửa chữa CT</t>
  </si>
  <si>
    <t>Kế hoạch và dự báo xây dựng</t>
  </si>
  <si>
    <t>Khai thác và kiểm định cầu</t>
  </si>
  <si>
    <t>Kiểm định CLKC hạ tầng bến</t>
  </si>
  <si>
    <t>Kiến trúc công nghiệp</t>
  </si>
  <si>
    <t>Nguyên lý kiến trúc cảnh quan</t>
  </si>
  <si>
    <t>Nhập môn cầu</t>
  </si>
  <si>
    <t>Quản lý chất lượng CTXD</t>
  </si>
  <si>
    <t>Quản lý công trường XD</t>
  </si>
  <si>
    <t>Quản lý đấu thầu</t>
  </si>
  <si>
    <t>Quản lý khai thác cảng &amp; đường thủy</t>
  </si>
  <si>
    <t>Tin học trong quản lý XD</t>
  </si>
  <si>
    <t>Tin học ƯD trong TK kiến trúc</t>
  </si>
  <si>
    <t>Tổ chức và quản lý thi công</t>
  </si>
  <si>
    <t>Đồ hoạ máy tính</t>
  </si>
  <si>
    <t>Thiết kế quản trị mạng nâng cao</t>
  </si>
  <si>
    <t>Hệ thống và TB đường ống</t>
  </si>
  <si>
    <t>HT điều khiển bằng khí nén</t>
  </si>
  <si>
    <t>Máy nâng</t>
  </si>
  <si>
    <t>Nhập môn kỹ thuật</t>
  </si>
  <si>
    <t>Thiết kế hệ thống lạnh</t>
  </si>
  <si>
    <t>Thiết kế mạch điện tử</t>
  </si>
  <si>
    <t>TK hệ thống ĐH không khí</t>
  </si>
  <si>
    <t>Truyền nhiệt</t>
  </si>
  <si>
    <t>Chuyên đề Động lực học tàu thủy</t>
  </si>
  <si>
    <t>Đặc điểm thiết kế tàu cao tốc</t>
  </si>
  <si>
    <t>Đặc điểm thiết kế thiết bị lặn</t>
  </si>
  <si>
    <t>Đại cương về CT ngoài khơi</t>
  </si>
  <si>
    <t>Giới thiệu ngành Đóng tàu và CTNK</t>
  </si>
  <si>
    <t>Tĩnh học tàu thủy</t>
  </si>
  <si>
    <t>Biên dịch thương mại</t>
  </si>
  <si>
    <t>Ngôn ngữ học tiếng Anh 1</t>
  </si>
  <si>
    <t>Phương pháp giảng dạy Tiếng Anh</t>
  </si>
  <si>
    <t>Tiếng Anh chuyên ngành Logistics</t>
  </si>
  <si>
    <t>CN vật liệu nano và nano compozit</t>
  </si>
  <si>
    <t>Ngân hàng trung ương</t>
  </si>
  <si>
    <t>Quản trị rủi ro tài chính</t>
  </si>
  <si>
    <t>N01-N18</t>
  </si>
  <si>
    <t>N13-N15</t>
  </si>
  <si>
    <t>N16-N18</t>
  </si>
  <si>
    <t>N03-N09</t>
  </si>
  <si>
    <t>N01-N19</t>
  </si>
  <si>
    <t>(402,403)A3</t>
  </si>
  <si>
    <t>(307-309)B5</t>
  </si>
  <si>
    <t>401C2</t>
  </si>
  <si>
    <t>(402,403)C2</t>
  </si>
  <si>
    <t>(601-604)C1</t>
  </si>
  <si>
    <t>702C1</t>
  </si>
  <si>
    <t>701C1</t>
  </si>
  <si>
    <t>(401-406)B5</t>
  </si>
  <si>
    <t>703C1</t>
  </si>
  <si>
    <t>(307,308)A2</t>
  </si>
  <si>
    <t>(301-303)A6</t>
  </si>
  <si>
    <t>405A3</t>
  </si>
  <si>
    <t>(407,408)A3</t>
  </si>
  <si>
    <t>(405,406)A3</t>
  </si>
  <si>
    <t>(404,405)A5</t>
  </si>
  <si>
    <t>(308,309)A2</t>
  </si>
  <si>
    <t>(304-308)A3</t>
  </si>
  <si>
    <t>Nhà A5</t>
  </si>
  <si>
    <t>308A3</t>
  </si>
  <si>
    <t>(404-406)A5</t>
  </si>
  <si>
    <t>(308-310)A2</t>
  </si>
  <si>
    <t>(306-308)A2</t>
  </si>
  <si>
    <t>N01,N02</t>
  </si>
  <si>
    <t>07h00</t>
  </si>
  <si>
    <t>13h00</t>
  </si>
  <si>
    <t>317A4</t>
  </si>
  <si>
    <t>Kỹ thuật nhiệt</t>
  </si>
  <si>
    <t>Thủy lực và khí nén ứng dụng</t>
  </si>
  <si>
    <t>N01-N33</t>
  </si>
  <si>
    <t>N04-N10</t>
  </si>
  <si>
    <t>N04-N11</t>
  </si>
  <si>
    <t>N04-N08</t>
  </si>
  <si>
    <t>N05-N11</t>
  </si>
  <si>
    <t>N09-N11</t>
  </si>
  <si>
    <t>N05-N10</t>
  </si>
  <si>
    <t>N03-N08</t>
  </si>
  <si>
    <t>N03-N07</t>
  </si>
  <si>
    <t>N02-N06</t>
  </si>
  <si>
    <t>N07-N08</t>
  </si>
  <si>
    <t>N01-N20</t>
  </si>
  <si>
    <t>N01-N28</t>
  </si>
  <si>
    <t>N01-N97</t>
  </si>
  <si>
    <t>N03-N18</t>
  </si>
  <si>
    <t>N06-N97</t>
  </si>
  <si>
    <t>N01-N13</t>
  </si>
  <si>
    <t>N07-N11</t>
  </si>
  <si>
    <t>N02-N13</t>
  </si>
  <si>
    <t>N03-N15</t>
  </si>
  <si>
    <t>N10-N18</t>
  </si>
  <si>
    <t>N02-N27</t>
  </si>
  <si>
    <t>N01-N26</t>
  </si>
  <si>
    <t>N03-N23</t>
  </si>
  <si>
    <t>N03-N05</t>
  </si>
  <si>
    <t>14h00</t>
  </si>
  <si>
    <t>08h00</t>
  </si>
  <si>
    <t>15h30</t>
  </si>
  <si>
    <t>407C2</t>
  </si>
  <si>
    <t>311A4</t>
  </si>
  <si>
    <t>312A4</t>
  </si>
  <si>
    <t>313A4</t>
  </si>
  <si>
    <t>304A2</t>
  </si>
  <si>
    <t>302C1</t>
  </si>
  <si>
    <t>(320,321,402)A4</t>
  </si>
  <si>
    <t>32A6</t>
  </si>
  <si>
    <t>603C1</t>
  </si>
  <si>
    <t>704C1</t>
  </si>
  <si>
    <t>301C2</t>
  </si>
  <si>
    <t>26 phòng</t>
  </si>
  <si>
    <t>(tầng 5)C2</t>
  </si>
  <si>
    <t>(Tầng 6,7)C1</t>
  </si>
  <si>
    <t>(801-804)C1</t>
  </si>
  <si>
    <t>(302,303)A6</t>
  </si>
  <si>
    <t>(901-904)C1</t>
  </si>
  <si>
    <t>(905-908)C1</t>
  </si>
  <si>
    <t>N01, N02</t>
  </si>
  <si>
    <t>(201-206)B5</t>
  </si>
  <si>
    <t>(201,202)B5</t>
  </si>
  <si>
    <t>203B5</t>
  </si>
  <si>
    <t>(tầng 6)C1</t>
  </si>
  <si>
    <t>(305-310)A2</t>
  </si>
  <si>
    <t>403A3</t>
  </si>
  <si>
    <t>(307,308)A3</t>
  </si>
  <si>
    <t>(606,607)C2</t>
  </si>
  <si>
    <t>(603,604)C1</t>
  </si>
  <si>
    <t>(304-309)B5</t>
  </si>
  <si>
    <t>(Tầng 7)C1</t>
  </si>
  <si>
    <t>Nhà C2</t>
  </si>
  <si>
    <t>(407,408)B5</t>
  </si>
  <si>
    <t>(404,405)A3</t>
  </si>
  <si>
    <t>(401-403)C3</t>
  </si>
  <si>
    <t>(306-310)B5</t>
  </si>
  <si>
    <t>(208,209)A6</t>
  </si>
  <si>
    <t>(401-404)A3</t>
  </si>
  <si>
    <t>(305-308)A2</t>
  </si>
  <si>
    <t>(Tầng 3,4)C2</t>
  </si>
  <si>
    <t>(305-309)A2</t>
  </si>
  <si>
    <t>Nhà A3</t>
  </si>
  <si>
    <t>(Tầng 3)A6</t>
  </si>
  <si>
    <t>(204,205)C2</t>
  </si>
  <si>
    <t>(Tầng 5,6)C1</t>
  </si>
  <si>
    <t>608C1</t>
  </si>
  <si>
    <t>406A5</t>
  </si>
  <si>
    <t>305A3</t>
  </si>
  <si>
    <t>(Tầng 4,5)C1</t>
  </si>
  <si>
    <t>(801-803)C1</t>
  </si>
  <si>
    <t>808C1</t>
  </si>
  <si>
    <t>804C1</t>
  </si>
  <si>
    <t>(806,807)C1</t>
  </si>
  <si>
    <t>N03, N04</t>
  </si>
  <si>
    <t>706C1</t>
  </si>
  <si>
    <t>(302-307)A2</t>
  </si>
  <si>
    <t>(Tầng 5-9)C1</t>
  </si>
  <si>
    <t>(301-503)C2</t>
  </si>
  <si>
    <t>(Tầng 3-5)C2</t>
  </si>
  <si>
    <t>(201,202)C2</t>
  </si>
  <si>
    <t>THÔNG BÁO 
Lịch thi học kỳ II năm học 2022-2023</t>
  </si>
  <si>
    <t>30/05/2023</t>
  </si>
  <si>
    <t>02/06/2023</t>
  </si>
  <si>
    <t>29/05/2023</t>
  </si>
  <si>
    <t>31/05/2023</t>
  </si>
  <si>
    <t>03/06/2023</t>
  </si>
  <si>
    <t>12/06/2023</t>
  </si>
  <si>
    <t>07/06/2023</t>
  </si>
  <si>
    <t>05/06/2023</t>
  </si>
  <si>
    <t>06/06/2023</t>
  </si>
  <si>
    <t>09/06/2023</t>
  </si>
  <si>
    <t>01/06/2023</t>
  </si>
  <si>
    <t>14/06/2023</t>
  </si>
  <si>
    <t>13/06/2023</t>
  </si>
  <si>
    <t>17/06/2023</t>
  </si>
  <si>
    <t>10/06/2023</t>
  </si>
  <si>
    <t>15/06/2023</t>
  </si>
  <si>
    <t>08/06/2023</t>
  </si>
  <si>
    <t>16/06/2023</t>
  </si>
  <si>
    <t>I. HỌC PHẦN THAY THẾ TỐT NGHIỆP</t>
  </si>
  <si>
    <t>II. CÁC HỌC PHẦN KHÁC</t>
  </si>
  <si>
    <r>
      <t xml:space="preserve">* Khi đi thi SV phải mặc đồng phục và mang thẻ sinh viên theo quy định.
* Đối với các học phần tốt nghiệp, Giáo vụ các Khoa/Viện nhập điểm vào phần mềm quản lý đào tạo trước ngày 15/06/2023 để xét tốt nghiệp cho SV. 
* SV trùng lịch thi làm Đơn xin hoãn thi nộp về Phòng Thanh tra &amp; đảm bảo chất lượng (P.207C - Nhà A1) trước ngày thi 01 tuần.
* Lịch thi được sắp xếp theo </t>
    </r>
    <r>
      <rPr>
        <b/>
        <sz val="12"/>
        <rFont val="Times New Roman"/>
        <family val="1"/>
      </rPr>
      <t>Mã HP - Nhóm</t>
    </r>
  </si>
  <si>
    <t>314A4</t>
  </si>
  <si>
    <t>(309,314)A4</t>
  </si>
  <si>
    <t>507C2</t>
  </si>
  <si>
    <t>13h30</t>
  </si>
  <si>
    <t>(309,310)A2</t>
  </si>
  <si>
    <t>PLC và mạng truyền thông công nghiệp</t>
  </si>
  <si>
    <t>N05-N08</t>
  </si>
  <si>
    <t>07h30</t>
  </si>
  <si>
    <t>(309,317,320,321)A4</t>
  </si>
  <si>
    <t>315A4</t>
  </si>
  <si>
    <t>205C2</t>
  </si>
  <si>
    <t>(409,410)B5</t>
  </si>
  <si>
    <r>
      <t xml:space="preserve">Số:  </t>
    </r>
    <r>
      <rPr>
        <b/>
        <sz val="12"/>
        <rFont val="Times New Roman"/>
        <family val="1"/>
      </rPr>
      <t>591</t>
    </r>
    <r>
      <rPr>
        <sz val="12"/>
        <rFont val="Times New Roman"/>
        <family val="1"/>
      </rPr>
      <t>/TB-ĐHHHVN-ĐT</t>
    </r>
  </si>
  <si>
    <t>Hải Phòng,  ngày 12 tháng 5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</si>
</sst>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6"/>
      <color rgb="FF000000"/>
      <name val="Times New Roman"/>
      <family val="1"/>
    </font>
    <font>
      <sz val="12"/>
      <color rgb="FF3503ED"/>
      <name val="Times New Roman"/>
      <family val="1"/>
    </font>
    <font>
      <b/>
      <sz val="12"/>
      <color rgb="FF3503ED"/>
      <name val="Times New Roman"/>
      <family val="1"/>
    </font>
    <font>
      <sz val="11"/>
      <color rgb="FF3503ED"/>
      <name val="Times New Roman"/>
      <family val="1"/>
    </font>
    <font>
      <sz val="11"/>
      <color rgb="FF3503ED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4" fillId="4" borderId="7" xfId="0" applyFont="1" applyFill="1" applyBorder="1"/>
    <xf numFmtId="0" fontId="14" fillId="0" borderId="7" xfId="0" applyFont="1" applyBorder="1"/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4" borderId="8" xfId="0" applyFont="1" applyFill="1" applyBorder="1"/>
    <xf numFmtId="0" fontId="14" fillId="0" borderId="8" xfId="0" applyFont="1" applyBorder="1"/>
    <xf numFmtId="0" fontId="14" fillId="4" borderId="9" xfId="0" applyFont="1" applyFill="1" applyBorder="1"/>
    <xf numFmtId="0" fontId="14" fillId="0" borderId="9" xfId="0" applyFont="1" applyBorder="1"/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5" borderId="0" xfId="0" applyFont="1" applyFill="1" applyAlignment="1">
      <alignment horizontal="center"/>
    </xf>
    <xf numFmtId="49" fontId="20" fillId="5" borderId="0" xfId="0" applyNumberFormat="1" applyFont="1" applyFill="1" applyAlignment="1">
      <alignment horizontal="center" vertical="center" wrapText="1"/>
    </xf>
    <xf numFmtId="0" fontId="23" fillId="3" borderId="0" xfId="0" applyFont="1" applyFill="1" applyAlignment="1">
      <alignment horizontal="center"/>
    </xf>
    <xf numFmtId="49" fontId="20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3" borderId="1" xfId="0" quotePrefix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/>
    </xf>
    <xf numFmtId="0" fontId="0" fillId="0" borderId="0" xfId="0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wrapText="1"/>
    </xf>
    <xf numFmtId="49" fontId="18" fillId="0" borderId="0" xfId="0" applyNumberFormat="1" applyFont="1" applyAlignment="1">
      <alignment horizontal="center" vertical="top" wrapText="1"/>
    </xf>
    <xf numFmtId="0" fontId="16" fillId="0" borderId="0" xfId="0" applyFont="1" applyAlignment="1">
      <alignment horizontal="left" wrapText="1" indent="2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3503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201758</xdr:colOff>
      <xdr:row>2</xdr:row>
      <xdr:rowOff>803</xdr:rowOff>
    </xdr:from>
    <xdr:to>
      <xdr:col>1</xdr:col>
      <xdr:colOff>1573358</xdr:colOff>
      <xdr:row>2</xdr:row>
      <xdr:rowOff>803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B37710CD-FC4F-440F-9E9D-E68DA7396633}"/>
            </a:ext>
          </a:extLst>
        </xdr:cNvPr>
        <xdr:cNvCxnSpPr/>
      </xdr:nvCxnSpPr>
      <xdr:spPr>
        <a:xfrm>
          <a:off x="801833" y="419903"/>
          <a:ext cx="1371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130951</xdr:colOff>
      <xdr:row>1</xdr:row>
      <xdr:rowOff>194698</xdr:rowOff>
    </xdr:from>
    <xdr:to>
      <xdr:col>5</xdr:col>
      <xdr:colOff>544336</xdr:colOff>
      <xdr:row>1</xdr:row>
      <xdr:rowOff>194698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FB69D8B5-0268-454F-AB03-12FD5F18E3FD}"/>
            </a:ext>
          </a:extLst>
        </xdr:cNvPr>
        <xdr:cNvCxnSpPr/>
      </xdr:nvCxnSpPr>
      <xdr:spPr>
        <a:xfrm flipV="1">
          <a:off x="3874276" y="413773"/>
          <a:ext cx="17373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1734207</xdr:colOff>
      <xdr:row>3</xdr:row>
      <xdr:rowOff>512379</xdr:rowOff>
    </xdr:from>
    <xdr:to>
      <xdr:col>3</xdr:col>
      <xdr:colOff>328449</xdr:colOff>
      <xdr:row>3</xdr:row>
      <xdr:rowOff>512379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CEEC6825-4189-43E7-904E-9527A21F8F34}"/>
            </a:ext>
          </a:extLst>
        </xdr:cNvPr>
        <xdr:cNvCxnSpPr/>
      </xdr:nvCxnSpPr>
      <xdr:spPr>
        <a:xfrm flipV="1">
          <a:off x="2331983" y="1228396"/>
          <a:ext cx="17407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ONG%20TRAN/Desktop/1111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Kien"/>
      <sheetName val="Sheet4"/>
      <sheetName val="Sheet5"/>
      <sheetName val="HPTN"/>
      <sheetName val="Số SV ĐK"/>
      <sheetName val="Hình thức thi"/>
    </sheetNames>
    <sheetDataSet>
      <sheetData sheetId="0" refreshError="1"/>
      <sheetData sheetId="1" refreshError="1"/>
      <sheetData sheetId="2">
        <row r="1">
          <cell r="B1">
            <v>11221</v>
          </cell>
        </row>
      </sheetData>
      <sheetData sheetId="3">
        <row r="2">
          <cell r="H2" t="str">
            <v>11215N01</v>
          </cell>
          <cell r="I2">
            <v>0</v>
          </cell>
          <cell r="J2" t="str">
            <v>K59DH2</v>
          </cell>
        </row>
        <row r="3">
          <cell r="H3" t="str">
            <v>11221N02</v>
          </cell>
          <cell r="I3">
            <v>0</v>
          </cell>
          <cell r="J3" t="str">
            <v>K59DH2</v>
          </cell>
        </row>
        <row r="4">
          <cell r="H4" t="str">
            <v>11456N01</v>
          </cell>
          <cell r="I4">
            <v>0</v>
          </cell>
          <cell r="J4" t="str">
            <v>K59DH2</v>
          </cell>
        </row>
        <row r="5">
          <cell r="H5" t="str">
            <v>12212N01</v>
          </cell>
          <cell r="I5">
            <v>0</v>
          </cell>
          <cell r="J5" t="str">
            <v>K59DH2</v>
          </cell>
        </row>
        <row r="6">
          <cell r="H6" t="str">
            <v>12213N01</v>
          </cell>
          <cell r="I6">
            <v>0</v>
          </cell>
          <cell r="J6" t="str">
            <v>K59DH2</v>
          </cell>
        </row>
        <row r="7">
          <cell r="H7" t="str">
            <v>13242N01</v>
          </cell>
          <cell r="I7">
            <v>0</v>
          </cell>
          <cell r="J7" t="str">
            <v>K59DH2</v>
          </cell>
        </row>
        <row r="8">
          <cell r="H8" t="str">
            <v>13287N01</v>
          </cell>
          <cell r="I8">
            <v>0</v>
          </cell>
          <cell r="J8" t="str">
            <v>K59DH2</v>
          </cell>
        </row>
        <row r="9">
          <cell r="H9" t="str">
            <v>13324N01</v>
          </cell>
          <cell r="I9">
            <v>0</v>
          </cell>
          <cell r="J9" t="str">
            <v>K59DH2</v>
          </cell>
        </row>
        <row r="10">
          <cell r="H10" t="str">
            <v>13325N01</v>
          </cell>
          <cell r="I10">
            <v>0</v>
          </cell>
          <cell r="J10" t="str">
            <v>K59DH2</v>
          </cell>
        </row>
        <row r="11">
          <cell r="H11" t="str">
            <v>13407N01</v>
          </cell>
          <cell r="I11">
            <v>0</v>
          </cell>
          <cell r="J11" t="str">
            <v>K59DH2</v>
          </cell>
        </row>
        <row r="12">
          <cell r="H12" t="str">
            <v>13408N01</v>
          </cell>
          <cell r="I12">
            <v>0</v>
          </cell>
          <cell r="J12" t="str">
            <v>K59DH2</v>
          </cell>
        </row>
        <row r="13">
          <cell r="H13" t="str">
            <v>15361N01</v>
          </cell>
          <cell r="I13">
            <v>0</v>
          </cell>
          <cell r="J13" t="str">
            <v>K59DH2</v>
          </cell>
        </row>
        <row r="14">
          <cell r="H14" t="str">
            <v>15362N01</v>
          </cell>
          <cell r="I14">
            <v>0</v>
          </cell>
          <cell r="J14" t="str">
            <v>K59DH2</v>
          </cell>
        </row>
        <row r="15">
          <cell r="H15" t="str">
            <v>15839N01</v>
          </cell>
          <cell r="I15">
            <v>0</v>
          </cell>
          <cell r="J15" t="str">
            <v>K59DH2</v>
          </cell>
        </row>
        <row r="16">
          <cell r="H16" t="str">
            <v>15840N01</v>
          </cell>
          <cell r="I16">
            <v>0</v>
          </cell>
          <cell r="J16" t="str">
            <v>K59DH2</v>
          </cell>
        </row>
        <row r="17">
          <cell r="H17" t="str">
            <v>16445N01</v>
          </cell>
          <cell r="I17">
            <v>0</v>
          </cell>
          <cell r="J17" t="str">
            <v>K59DH2</v>
          </cell>
        </row>
        <row r="18">
          <cell r="H18" t="str">
            <v>17419N02</v>
          </cell>
          <cell r="I18">
            <v>0</v>
          </cell>
          <cell r="J18" t="str">
            <v>K59DH2</v>
          </cell>
        </row>
        <row r="19">
          <cell r="H19" t="str">
            <v>17904N01</v>
          </cell>
          <cell r="I19">
            <v>0</v>
          </cell>
          <cell r="J19" t="str">
            <v>K59DH2</v>
          </cell>
        </row>
        <row r="20">
          <cell r="H20" t="str">
            <v>17905N05</v>
          </cell>
          <cell r="I20">
            <v>0</v>
          </cell>
          <cell r="J20" t="str">
            <v>K59DH2</v>
          </cell>
        </row>
        <row r="21">
          <cell r="H21" t="str">
            <v>17911N01</v>
          </cell>
          <cell r="I21">
            <v>0</v>
          </cell>
          <cell r="J21" t="str">
            <v>K59DH2</v>
          </cell>
        </row>
        <row r="22">
          <cell r="H22" t="str">
            <v>17913N02</v>
          </cell>
          <cell r="I22">
            <v>0</v>
          </cell>
          <cell r="J22" t="str">
            <v>K59DH2</v>
          </cell>
        </row>
        <row r="23">
          <cell r="H23" t="str">
            <v>22166N01</v>
          </cell>
          <cell r="I23">
            <v>0</v>
          </cell>
          <cell r="J23" t="str">
            <v>K59DH2</v>
          </cell>
        </row>
        <row r="24">
          <cell r="H24" t="str">
            <v>22167N01</v>
          </cell>
          <cell r="I24">
            <v>0</v>
          </cell>
          <cell r="J24" t="str">
            <v>K59DH2</v>
          </cell>
        </row>
        <row r="25">
          <cell r="H25" t="str">
            <v>22242N01</v>
          </cell>
          <cell r="I25">
            <v>0</v>
          </cell>
          <cell r="J25" t="str">
            <v>K59DH2</v>
          </cell>
        </row>
        <row r="26">
          <cell r="H26" t="str">
            <v>22243N01</v>
          </cell>
          <cell r="I26">
            <v>0</v>
          </cell>
          <cell r="J26" t="str">
            <v>K59DH2</v>
          </cell>
        </row>
        <row r="27">
          <cell r="H27" t="str">
            <v>22244N01</v>
          </cell>
          <cell r="I27">
            <v>0</v>
          </cell>
          <cell r="J27" t="str">
            <v>K59DH2</v>
          </cell>
        </row>
        <row r="28">
          <cell r="H28" t="str">
            <v>22618N01</v>
          </cell>
          <cell r="I28">
            <v>0</v>
          </cell>
          <cell r="J28" t="str">
            <v>K59DH2</v>
          </cell>
        </row>
        <row r="29">
          <cell r="H29" t="str">
            <v>22619N01</v>
          </cell>
          <cell r="I29">
            <v>0</v>
          </cell>
          <cell r="J29" t="str">
            <v>K59DH2</v>
          </cell>
        </row>
        <row r="30">
          <cell r="H30" t="str">
            <v>28127N01</v>
          </cell>
          <cell r="I30">
            <v>0</v>
          </cell>
          <cell r="J30" t="str">
            <v>K59DH2</v>
          </cell>
        </row>
        <row r="31">
          <cell r="H31" t="str">
            <v>28316N01</v>
          </cell>
          <cell r="I31">
            <v>0</v>
          </cell>
          <cell r="J31" t="str">
            <v>K59DH2</v>
          </cell>
        </row>
        <row r="32">
          <cell r="H32" t="str">
            <v>28317N01</v>
          </cell>
          <cell r="I32">
            <v>0</v>
          </cell>
          <cell r="J32" t="str">
            <v>K59DH2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424"/>
  <sheetViews>
    <sheetView tabSelected="1" showWhiteSpace="0" view="pageBreakPreview" zoomScale="145" zoomScaleNormal="100" zoomScaleSheetLayoutView="145" workbookViewId="0">
      <selection activeCell="A4" sqref="A4:F4"/>
    </sheetView>
  </sheetViews>
  <sheetFormatPr defaultRowHeight="15" customHeight="1" x14ac:dyDescent="0.25"/>
  <cols>
    <col min="1" max="1" width="9" style="18" customWidth="1"/>
    <col min="2" max="2" width="36.42578125" style="26" customWidth="1"/>
    <col min="3" max="3" width="10.7109375" style="27" customWidth="1"/>
    <col min="4" max="4" width="12.140625" style="27" customWidth="1"/>
    <col min="5" max="5" width="7.7109375" style="18" customWidth="1"/>
    <col min="6" max="6" width="20.7109375" style="25" customWidth="1"/>
    <col min="7" max="7" width="11.28515625" style="44" customWidth="1"/>
    <col min="8" max="8" width="9.140625" style="18" customWidth="1"/>
    <col min="9" max="16384" width="9.140625" style="18"/>
  </cols>
  <sheetData>
    <row r="1" spans="1:8" ht="17.25" customHeight="1" x14ac:dyDescent="0.25">
      <c r="A1" s="59" t="s">
        <v>516</v>
      </c>
      <c r="B1" s="59"/>
      <c r="C1" s="60" t="s">
        <v>1</v>
      </c>
      <c r="D1" s="60"/>
      <c r="E1" s="60"/>
      <c r="F1" s="60"/>
      <c r="G1" s="39"/>
    </row>
    <row r="2" spans="1:8" ht="15.75" customHeight="1" x14ac:dyDescent="0.25">
      <c r="A2" s="60" t="s">
        <v>0</v>
      </c>
      <c r="B2" s="60"/>
      <c r="C2" s="60" t="s">
        <v>2</v>
      </c>
      <c r="D2" s="60"/>
      <c r="E2" s="60"/>
      <c r="F2" s="60"/>
      <c r="G2" s="39"/>
    </row>
    <row r="3" spans="1:8" ht="24" customHeight="1" x14ac:dyDescent="0.25">
      <c r="A3" s="59" t="s">
        <v>808</v>
      </c>
      <c r="B3" s="60"/>
      <c r="C3" s="51" t="s">
        <v>809</v>
      </c>
      <c r="D3" s="51"/>
      <c r="E3" s="51"/>
      <c r="F3" s="51"/>
      <c r="G3" s="39"/>
    </row>
    <row r="4" spans="1:8" ht="45.75" customHeight="1" x14ac:dyDescent="0.25">
      <c r="A4" s="52" t="s">
        <v>774</v>
      </c>
      <c r="B4" s="52"/>
      <c r="C4" s="52"/>
      <c r="D4" s="52"/>
      <c r="E4" s="52"/>
      <c r="F4" s="52"/>
      <c r="G4" s="39"/>
    </row>
    <row r="5" spans="1:8" ht="101.25" customHeight="1" x14ac:dyDescent="0.25">
      <c r="A5" s="53" t="s">
        <v>795</v>
      </c>
      <c r="B5" s="53"/>
      <c r="C5" s="53"/>
      <c r="D5" s="53"/>
      <c r="E5" s="53"/>
      <c r="F5" s="53"/>
      <c r="G5" s="39"/>
    </row>
    <row r="6" spans="1:8" ht="6" customHeight="1" x14ac:dyDescent="0.25">
      <c r="A6" s="19"/>
      <c r="B6" s="21"/>
      <c r="C6" s="22"/>
      <c r="D6" s="19"/>
      <c r="E6" s="19"/>
      <c r="F6" s="20"/>
      <c r="G6" s="39"/>
    </row>
    <row r="7" spans="1:8" ht="28.5" customHeight="1" x14ac:dyDescent="0.25">
      <c r="A7" s="31" t="s">
        <v>3</v>
      </c>
      <c r="B7" s="31" t="s">
        <v>4</v>
      </c>
      <c r="C7" s="32" t="s">
        <v>79</v>
      </c>
      <c r="D7" s="32" t="s">
        <v>5</v>
      </c>
      <c r="E7" s="31" t="s">
        <v>50</v>
      </c>
      <c r="F7" s="32" t="s">
        <v>12</v>
      </c>
      <c r="G7" s="40" t="s">
        <v>124</v>
      </c>
      <c r="H7" s="34" t="s">
        <v>55</v>
      </c>
    </row>
    <row r="8" spans="1:8" ht="28.5" customHeight="1" x14ac:dyDescent="0.25">
      <c r="A8" s="56" t="s">
        <v>793</v>
      </c>
      <c r="B8" s="57"/>
      <c r="C8" s="57"/>
      <c r="D8" s="57"/>
      <c r="E8" s="57"/>
      <c r="F8" s="58"/>
      <c r="G8" s="40"/>
      <c r="H8" s="34"/>
    </row>
    <row r="9" spans="1:8" ht="16.5" customHeight="1" x14ac:dyDescent="0.25">
      <c r="A9" s="23">
        <v>11215</v>
      </c>
      <c r="B9" s="45" t="s">
        <v>324</v>
      </c>
      <c r="C9" s="24" t="s">
        <v>58</v>
      </c>
      <c r="D9" s="46" t="s">
        <v>775</v>
      </c>
      <c r="E9" s="47" t="s">
        <v>712</v>
      </c>
      <c r="F9" s="47" t="s">
        <v>154</v>
      </c>
      <c r="G9" s="41">
        <v>32</v>
      </c>
      <c r="H9" s="18" t="str">
        <f t="shared" ref="H9:H45" si="0">LEFT(A9,3)</f>
        <v>112</v>
      </c>
    </row>
    <row r="10" spans="1:8" ht="16.5" customHeight="1" x14ac:dyDescent="0.25">
      <c r="A10" s="23">
        <v>11221</v>
      </c>
      <c r="B10" s="45" t="s">
        <v>325</v>
      </c>
      <c r="C10" s="24" t="s">
        <v>58</v>
      </c>
      <c r="D10" s="46" t="s">
        <v>779</v>
      </c>
      <c r="E10" s="47" t="s">
        <v>712</v>
      </c>
      <c r="F10" s="47" t="s">
        <v>154</v>
      </c>
      <c r="G10" s="41">
        <v>37</v>
      </c>
      <c r="H10" s="18" t="str">
        <f t="shared" si="0"/>
        <v>112</v>
      </c>
    </row>
    <row r="11" spans="1:8" ht="16.5" customHeight="1" x14ac:dyDescent="0.25">
      <c r="A11" s="23">
        <v>11452</v>
      </c>
      <c r="B11" s="45" t="s">
        <v>336</v>
      </c>
      <c r="C11" s="24" t="s">
        <v>58</v>
      </c>
      <c r="D11" s="46" t="s">
        <v>775</v>
      </c>
      <c r="E11" s="47" t="s">
        <v>712</v>
      </c>
      <c r="F11" s="47" t="s">
        <v>719</v>
      </c>
      <c r="G11" s="41">
        <v>27</v>
      </c>
      <c r="H11" s="18" t="str">
        <f t="shared" si="0"/>
        <v>114</v>
      </c>
    </row>
    <row r="12" spans="1:8" ht="16.5" customHeight="1" x14ac:dyDescent="0.25">
      <c r="A12" s="23">
        <v>11456</v>
      </c>
      <c r="B12" s="45" t="s">
        <v>337</v>
      </c>
      <c r="C12" s="24" t="s">
        <v>58</v>
      </c>
      <c r="D12" s="46" t="s">
        <v>785</v>
      </c>
      <c r="E12" s="47" t="s">
        <v>712</v>
      </c>
      <c r="F12" s="47" t="s">
        <v>154</v>
      </c>
      <c r="G12" s="41">
        <v>61</v>
      </c>
      <c r="H12" s="18" t="str">
        <f t="shared" si="0"/>
        <v>114</v>
      </c>
    </row>
    <row r="13" spans="1:8" ht="16.5" customHeight="1" x14ac:dyDescent="0.25">
      <c r="A13" s="23">
        <v>11457</v>
      </c>
      <c r="B13" s="45" t="s">
        <v>338</v>
      </c>
      <c r="C13" s="24" t="s">
        <v>58</v>
      </c>
      <c r="D13" s="46" t="s">
        <v>779</v>
      </c>
      <c r="E13" s="47" t="s">
        <v>712</v>
      </c>
      <c r="F13" s="47" t="s">
        <v>719</v>
      </c>
      <c r="G13" s="41">
        <v>28</v>
      </c>
      <c r="H13" s="18" t="str">
        <f t="shared" si="0"/>
        <v>114</v>
      </c>
    </row>
    <row r="14" spans="1:8" ht="16.5" customHeight="1" x14ac:dyDescent="0.25">
      <c r="A14" s="23">
        <v>12212</v>
      </c>
      <c r="B14" s="45" t="s">
        <v>347</v>
      </c>
      <c r="C14" s="24" t="s">
        <v>58</v>
      </c>
      <c r="D14" s="46" t="s">
        <v>775</v>
      </c>
      <c r="E14" s="47" t="s">
        <v>712</v>
      </c>
      <c r="F14" s="47" t="s">
        <v>53</v>
      </c>
      <c r="G14" s="41">
        <v>14</v>
      </c>
      <c r="H14" s="18" t="str">
        <f t="shared" si="0"/>
        <v>122</v>
      </c>
    </row>
    <row r="15" spans="1:8" ht="16.5" customHeight="1" x14ac:dyDescent="0.25">
      <c r="A15" s="23">
        <v>12213</v>
      </c>
      <c r="B15" s="45" t="s">
        <v>348</v>
      </c>
      <c r="C15" s="24" t="s">
        <v>58</v>
      </c>
      <c r="D15" s="46" t="s">
        <v>779</v>
      </c>
      <c r="E15" s="47" t="s">
        <v>712</v>
      </c>
      <c r="F15" s="47" t="s">
        <v>53</v>
      </c>
      <c r="G15" s="41">
        <v>5</v>
      </c>
      <c r="H15" s="18" t="str">
        <f t="shared" si="0"/>
        <v>122</v>
      </c>
    </row>
    <row r="16" spans="1:8" ht="16.5" customHeight="1" x14ac:dyDescent="0.25">
      <c r="A16" s="23">
        <v>13128</v>
      </c>
      <c r="B16" s="45" t="s">
        <v>360</v>
      </c>
      <c r="C16" s="24" t="s">
        <v>58</v>
      </c>
      <c r="D16" s="46" t="s">
        <v>775</v>
      </c>
      <c r="E16" s="47" t="s">
        <v>712</v>
      </c>
      <c r="F16" s="47" t="s">
        <v>665</v>
      </c>
      <c r="G16" s="41">
        <v>6</v>
      </c>
      <c r="H16" s="18" t="str">
        <f t="shared" si="0"/>
        <v>131</v>
      </c>
    </row>
    <row r="17" spans="1:8" ht="15.75" x14ac:dyDescent="0.25">
      <c r="A17" s="23">
        <v>13129</v>
      </c>
      <c r="B17" s="45" t="s">
        <v>361</v>
      </c>
      <c r="C17" s="24" t="s">
        <v>58</v>
      </c>
      <c r="D17" s="46" t="s">
        <v>779</v>
      </c>
      <c r="E17" s="47" t="s">
        <v>712</v>
      </c>
      <c r="F17" s="47" t="s">
        <v>156</v>
      </c>
      <c r="G17" s="41">
        <v>6</v>
      </c>
      <c r="H17" s="18" t="str">
        <f t="shared" si="0"/>
        <v>131</v>
      </c>
    </row>
    <row r="18" spans="1:8" ht="15.75" x14ac:dyDescent="0.25">
      <c r="A18" s="23">
        <v>13242</v>
      </c>
      <c r="B18" s="45" t="s">
        <v>367</v>
      </c>
      <c r="C18" s="24" t="s">
        <v>63</v>
      </c>
      <c r="D18" s="46" t="s">
        <v>775</v>
      </c>
      <c r="E18" s="47" t="s">
        <v>712</v>
      </c>
      <c r="F18" s="47" t="s">
        <v>664</v>
      </c>
      <c r="G18" s="41">
        <v>17</v>
      </c>
      <c r="H18" s="18" t="str">
        <f t="shared" si="0"/>
        <v>132</v>
      </c>
    </row>
    <row r="19" spans="1:8" ht="16.5" customHeight="1" x14ac:dyDescent="0.25">
      <c r="A19" s="23">
        <v>13287</v>
      </c>
      <c r="B19" s="45" t="s">
        <v>370</v>
      </c>
      <c r="C19" s="24" t="s">
        <v>58</v>
      </c>
      <c r="D19" s="46" t="s">
        <v>779</v>
      </c>
      <c r="E19" s="47" t="s">
        <v>712</v>
      </c>
      <c r="F19" s="47" t="s">
        <v>158</v>
      </c>
      <c r="G19" s="41">
        <v>13</v>
      </c>
      <c r="H19" s="18" t="str">
        <f t="shared" si="0"/>
        <v>132</v>
      </c>
    </row>
    <row r="20" spans="1:8" ht="16.5" customHeight="1" x14ac:dyDescent="0.25">
      <c r="A20" s="23">
        <v>13324</v>
      </c>
      <c r="B20" s="45" t="s">
        <v>375</v>
      </c>
      <c r="C20" s="24" t="s">
        <v>58</v>
      </c>
      <c r="D20" s="46" t="s">
        <v>775</v>
      </c>
      <c r="E20" s="47" t="s">
        <v>712</v>
      </c>
      <c r="F20" s="47" t="s">
        <v>667</v>
      </c>
      <c r="G20" s="41">
        <v>27</v>
      </c>
      <c r="H20" s="18" t="str">
        <f t="shared" si="0"/>
        <v>133</v>
      </c>
    </row>
    <row r="21" spans="1:8" ht="16.5" customHeight="1" x14ac:dyDescent="0.25">
      <c r="A21" s="23">
        <v>13325</v>
      </c>
      <c r="B21" s="45" t="s">
        <v>376</v>
      </c>
      <c r="C21" s="24" t="s">
        <v>58</v>
      </c>
      <c r="D21" s="46" t="s">
        <v>779</v>
      </c>
      <c r="E21" s="47" t="s">
        <v>712</v>
      </c>
      <c r="F21" s="47" t="s">
        <v>661</v>
      </c>
      <c r="G21" s="41">
        <v>27</v>
      </c>
      <c r="H21" s="18" t="str">
        <f t="shared" si="0"/>
        <v>133</v>
      </c>
    </row>
    <row r="22" spans="1:8" ht="16.5" customHeight="1" x14ac:dyDescent="0.25">
      <c r="A22" s="23">
        <v>13407</v>
      </c>
      <c r="B22" s="45" t="s">
        <v>378</v>
      </c>
      <c r="C22" s="24" t="s">
        <v>58</v>
      </c>
      <c r="D22" s="46" t="s">
        <v>775</v>
      </c>
      <c r="E22" s="47" t="s">
        <v>712</v>
      </c>
      <c r="F22" s="47" t="s">
        <v>724</v>
      </c>
      <c r="G22" s="41">
        <v>23</v>
      </c>
      <c r="H22" s="18" t="str">
        <f t="shared" si="0"/>
        <v>134</v>
      </c>
    </row>
    <row r="23" spans="1:8" ht="16.5" customHeight="1" x14ac:dyDescent="0.25">
      <c r="A23" s="23">
        <v>13408</v>
      </c>
      <c r="B23" s="45" t="s">
        <v>379</v>
      </c>
      <c r="C23" s="24" t="s">
        <v>58</v>
      </c>
      <c r="D23" s="46" t="s">
        <v>779</v>
      </c>
      <c r="E23" s="47" t="s">
        <v>712</v>
      </c>
      <c r="F23" s="47" t="s">
        <v>157</v>
      </c>
      <c r="G23" s="41">
        <v>22</v>
      </c>
      <c r="H23" s="18" t="str">
        <f t="shared" si="0"/>
        <v>134</v>
      </c>
    </row>
    <row r="24" spans="1:8" ht="16.5" customHeight="1" x14ac:dyDescent="0.25">
      <c r="A24" s="23">
        <v>15231</v>
      </c>
      <c r="B24" s="45" t="s">
        <v>384</v>
      </c>
      <c r="C24" s="24" t="s">
        <v>58</v>
      </c>
      <c r="D24" s="46" t="s">
        <v>775</v>
      </c>
      <c r="E24" s="47" t="s">
        <v>712</v>
      </c>
      <c r="F24" s="47" t="s">
        <v>157</v>
      </c>
      <c r="G24" s="41">
        <v>18</v>
      </c>
      <c r="H24" s="18" t="str">
        <f t="shared" si="0"/>
        <v>152</v>
      </c>
    </row>
    <row r="25" spans="1:8" ht="16.5" customHeight="1" x14ac:dyDescent="0.25">
      <c r="A25" s="23">
        <v>15232</v>
      </c>
      <c r="B25" s="45" t="s">
        <v>385</v>
      </c>
      <c r="C25" s="24" t="s">
        <v>58</v>
      </c>
      <c r="D25" s="46" t="s">
        <v>779</v>
      </c>
      <c r="E25" s="47" t="s">
        <v>712</v>
      </c>
      <c r="F25" s="47" t="s">
        <v>164</v>
      </c>
      <c r="G25" s="41">
        <v>17</v>
      </c>
      <c r="H25" s="18" t="str">
        <f t="shared" si="0"/>
        <v>152</v>
      </c>
    </row>
    <row r="26" spans="1:8" ht="16.5" customHeight="1" x14ac:dyDescent="0.25">
      <c r="A26" s="23">
        <v>15650</v>
      </c>
      <c r="B26" s="45" t="s">
        <v>610</v>
      </c>
      <c r="C26" s="24" t="s">
        <v>58</v>
      </c>
      <c r="D26" s="46" t="s">
        <v>775</v>
      </c>
      <c r="E26" s="47" t="s">
        <v>712</v>
      </c>
      <c r="F26" s="47" t="s">
        <v>156</v>
      </c>
      <c r="G26" s="41">
        <v>8</v>
      </c>
      <c r="H26" s="18" t="str">
        <f t="shared" si="0"/>
        <v>156</v>
      </c>
    </row>
    <row r="27" spans="1:8" ht="16.5" customHeight="1" x14ac:dyDescent="0.25">
      <c r="A27" s="23">
        <v>15651</v>
      </c>
      <c r="B27" s="45" t="s">
        <v>390</v>
      </c>
      <c r="C27" s="24" t="s">
        <v>61</v>
      </c>
      <c r="D27" s="46" t="s">
        <v>779</v>
      </c>
      <c r="E27" s="47" t="s">
        <v>712</v>
      </c>
      <c r="F27" s="47" t="s">
        <v>715</v>
      </c>
      <c r="G27" s="41">
        <v>7</v>
      </c>
      <c r="H27" s="18" t="str">
        <f t="shared" si="0"/>
        <v>156</v>
      </c>
    </row>
    <row r="28" spans="1:8" ht="16.5" customHeight="1" x14ac:dyDescent="0.25">
      <c r="A28" s="23" t="s">
        <v>388</v>
      </c>
      <c r="B28" s="45" t="s">
        <v>15</v>
      </c>
      <c r="C28" s="24" t="s">
        <v>61</v>
      </c>
      <c r="D28" s="46" t="s">
        <v>779</v>
      </c>
      <c r="E28" s="47" t="s">
        <v>712</v>
      </c>
      <c r="F28" s="47" t="s">
        <v>725</v>
      </c>
      <c r="G28" s="41">
        <v>35</v>
      </c>
      <c r="H28" s="18" t="str">
        <f t="shared" si="0"/>
        <v>156</v>
      </c>
    </row>
    <row r="29" spans="1:8" ht="16.5" customHeight="1" x14ac:dyDescent="0.25">
      <c r="A29" s="23">
        <v>17419</v>
      </c>
      <c r="B29" s="45" t="s">
        <v>195</v>
      </c>
      <c r="C29" s="24" t="s">
        <v>58</v>
      </c>
      <c r="D29" s="46" t="s">
        <v>775</v>
      </c>
      <c r="E29" s="47" t="s">
        <v>712</v>
      </c>
      <c r="F29" s="47" t="s">
        <v>796</v>
      </c>
      <c r="G29" s="41">
        <v>30</v>
      </c>
      <c r="H29" s="18" t="str">
        <f t="shared" si="0"/>
        <v>174</v>
      </c>
    </row>
    <row r="30" spans="1:8" ht="16.5" customHeight="1" x14ac:dyDescent="0.25">
      <c r="A30" s="23">
        <v>17904</v>
      </c>
      <c r="B30" s="45" t="s">
        <v>433</v>
      </c>
      <c r="C30" s="24" t="s">
        <v>63</v>
      </c>
      <c r="D30" s="46" t="s">
        <v>775</v>
      </c>
      <c r="E30" s="47" t="s">
        <v>712</v>
      </c>
      <c r="F30" s="47" t="s">
        <v>717</v>
      </c>
      <c r="G30" s="41">
        <v>30</v>
      </c>
      <c r="H30" s="18" t="str">
        <f t="shared" si="0"/>
        <v>179</v>
      </c>
    </row>
    <row r="31" spans="1:8" ht="16.5" customHeight="1" x14ac:dyDescent="0.25">
      <c r="A31" s="23">
        <v>17905</v>
      </c>
      <c r="B31" s="45" t="s">
        <v>226</v>
      </c>
      <c r="C31" s="24" t="s">
        <v>58</v>
      </c>
      <c r="D31" s="46" t="s">
        <v>775</v>
      </c>
      <c r="E31" s="47" t="s">
        <v>712</v>
      </c>
      <c r="F31" s="47" t="s">
        <v>718</v>
      </c>
      <c r="G31" s="41">
        <v>24</v>
      </c>
      <c r="H31" s="18" t="str">
        <f t="shared" si="0"/>
        <v>179</v>
      </c>
    </row>
    <row r="32" spans="1:8" ht="16.5" customHeight="1" x14ac:dyDescent="0.25">
      <c r="A32" s="23">
        <v>17911</v>
      </c>
      <c r="B32" s="45" t="s">
        <v>432</v>
      </c>
      <c r="C32" s="24" t="s">
        <v>58</v>
      </c>
      <c r="D32" s="46" t="s">
        <v>779</v>
      </c>
      <c r="E32" s="47" t="s">
        <v>712</v>
      </c>
      <c r="F32" s="47" t="s">
        <v>797</v>
      </c>
      <c r="G32" s="41">
        <v>52</v>
      </c>
      <c r="H32" s="18" t="str">
        <f t="shared" si="0"/>
        <v>179</v>
      </c>
    </row>
    <row r="33" spans="1:8" ht="16.5" customHeight="1" x14ac:dyDescent="0.25">
      <c r="A33" s="23">
        <v>17913</v>
      </c>
      <c r="B33" s="45" t="s">
        <v>632</v>
      </c>
      <c r="C33" s="24" t="s">
        <v>58</v>
      </c>
      <c r="D33" s="46" t="s">
        <v>779</v>
      </c>
      <c r="E33" s="47" t="s">
        <v>712</v>
      </c>
      <c r="F33" s="47" t="s">
        <v>716</v>
      </c>
      <c r="G33" s="41">
        <v>19</v>
      </c>
      <c r="H33" s="18" t="str">
        <f t="shared" si="0"/>
        <v>179</v>
      </c>
    </row>
    <row r="34" spans="1:8" ht="16.5" customHeight="1" x14ac:dyDescent="0.25">
      <c r="A34" s="23">
        <v>22166</v>
      </c>
      <c r="B34" s="45" t="s">
        <v>440</v>
      </c>
      <c r="C34" s="24" t="s">
        <v>58</v>
      </c>
      <c r="D34" s="46" t="s">
        <v>775</v>
      </c>
      <c r="E34" s="47" t="s">
        <v>712</v>
      </c>
      <c r="F34" s="47" t="s">
        <v>127</v>
      </c>
      <c r="G34" s="41">
        <v>6</v>
      </c>
      <c r="H34" s="18" t="str">
        <f t="shared" si="0"/>
        <v>221</v>
      </c>
    </row>
    <row r="35" spans="1:8" ht="16.5" customHeight="1" x14ac:dyDescent="0.25">
      <c r="A35" s="23">
        <v>22167</v>
      </c>
      <c r="B35" s="45" t="s">
        <v>437</v>
      </c>
      <c r="C35" s="24" t="s">
        <v>58</v>
      </c>
      <c r="D35" s="46" t="s">
        <v>779</v>
      </c>
      <c r="E35" s="47" t="s">
        <v>712</v>
      </c>
      <c r="F35" s="47" t="s">
        <v>127</v>
      </c>
      <c r="G35" s="41">
        <v>6</v>
      </c>
      <c r="H35" s="18" t="str">
        <f t="shared" si="0"/>
        <v>221</v>
      </c>
    </row>
    <row r="36" spans="1:8" ht="16.5" customHeight="1" x14ac:dyDescent="0.25">
      <c r="A36" s="23">
        <v>22242</v>
      </c>
      <c r="B36" s="45" t="s">
        <v>442</v>
      </c>
      <c r="C36" s="24" t="s">
        <v>58</v>
      </c>
      <c r="D36" s="46" t="s">
        <v>775</v>
      </c>
      <c r="E36" s="47" t="s">
        <v>712</v>
      </c>
      <c r="F36" s="47" t="s">
        <v>128</v>
      </c>
      <c r="G36" s="41">
        <v>10</v>
      </c>
      <c r="H36" s="18" t="str">
        <f t="shared" si="0"/>
        <v>222</v>
      </c>
    </row>
    <row r="37" spans="1:8" ht="16.5" customHeight="1" x14ac:dyDescent="0.25">
      <c r="A37" s="23">
        <v>22243</v>
      </c>
      <c r="B37" s="45" t="s">
        <v>637</v>
      </c>
      <c r="C37" s="24" t="s">
        <v>58</v>
      </c>
      <c r="D37" s="46" t="s">
        <v>785</v>
      </c>
      <c r="E37" s="47" t="s">
        <v>712</v>
      </c>
      <c r="F37" s="47" t="s">
        <v>723</v>
      </c>
      <c r="G37" s="41">
        <v>10</v>
      </c>
      <c r="H37" s="18" t="str">
        <f t="shared" si="0"/>
        <v>222</v>
      </c>
    </row>
    <row r="38" spans="1:8" ht="16.5" customHeight="1" x14ac:dyDescent="0.25">
      <c r="A38" s="23">
        <v>22244</v>
      </c>
      <c r="B38" s="45" t="s">
        <v>639</v>
      </c>
      <c r="C38" s="24" t="s">
        <v>58</v>
      </c>
      <c r="D38" s="46" t="s">
        <v>779</v>
      </c>
      <c r="E38" s="47" t="s">
        <v>712</v>
      </c>
      <c r="F38" s="47" t="s">
        <v>128</v>
      </c>
      <c r="G38" s="41">
        <v>9</v>
      </c>
      <c r="H38" s="18" t="str">
        <f t="shared" si="0"/>
        <v>222</v>
      </c>
    </row>
    <row r="39" spans="1:8" ht="16.5" customHeight="1" x14ac:dyDescent="0.25">
      <c r="A39" s="23">
        <v>22618</v>
      </c>
      <c r="B39" s="45" t="s">
        <v>446</v>
      </c>
      <c r="C39" s="24" t="s">
        <v>58</v>
      </c>
      <c r="D39" s="46" t="s">
        <v>775</v>
      </c>
      <c r="E39" s="47" t="s">
        <v>712</v>
      </c>
      <c r="F39" s="47" t="s">
        <v>759</v>
      </c>
      <c r="G39" s="41">
        <v>10</v>
      </c>
      <c r="H39" s="18" t="str">
        <f t="shared" si="0"/>
        <v>226</v>
      </c>
    </row>
    <row r="40" spans="1:8" ht="16.5" customHeight="1" x14ac:dyDescent="0.25">
      <c r="A40" s="23">
        <v>22619</v>
      </c>
      <c r="B40" s="45" t="s">
        <v>447</v>
      </c>
      <c r="C40" s="24" t="s">
        <v>58</v>
      </c>
      <c r="D40" s="46" t="s">
        <v>779</v>
      </c>
      <c r="E40" s="47" t="s">
        <v>712</v>
      </c>
      <c r="F40" s="47" t="s">
        <v>664</v>
      </c>
      <c r="G40" s="41">
        <v>10</v>
      </c>
      <c r="H40" s="18" t="str">
        <f t="shared" si="0"/>
        <v>226</v>
      </c>
    </row>
    <row r="41" spans="1:8" ht="16.5" customHeight="1" x14ac:dyDescent="0.25">
      <c r="A41" s="23">
        <v>25335</v>
      </c>
      <c r="B41" s="45" t="s">
        <v>475</v>
      </c>
      <c r="C41" s="24" t="s">
        <v>58</v>
      </c>
      <c r="D41" s="46" t="s">
        <v>779</v>
      </c>
      <c r="E41" s="47" t="s">
        <v>712</v>
      </c>
      <c r="F41" s="47" t="s">
        <v>798</v>
      </c>
      <c r="G41" s="41">
        <v>10</v>
      </c>
      <c r="H41" s="18" t="str">
        <f t="shared" si="0"/>
        <v>253</v>
      </c>
    </row>
    <row r="42" spans="1:8" ht="16.5" customHeight="1" x14ac:dyDescent="0.25">
      <c r="A42" s="23">
        <v>28127</v>
      </c>
      <c r="B42" s="45" t="s">
        <v>502</v>
      </c>
      <c r="C42" s="24" t="s">
        <v>58</v>
      </c>
      <c r="D42" s="46" t="s">
        <v>775</v>
      </c>
      <c r="E42" s="47" t="s">
        <v>712</v>
      </c>
      <c r="F42" s="47" t="s">
        <v>164</v>
      </c>
      <c r="G42" s="41">
        <v>20</v>
      </c>
      <c r="H42" s="18" t="str">
        <f t="shared" si="0"/>
        <v>281</v>
      </c>
    </row>
    <row r="43" spans="1:8" ht="16.5" customHeight="1" x14ac:dyDescent="0.25">
      <c r="A43" s="23">
        <v>28316</v>
      </c>
      <c r="B43" s="45" t="s">
        <v>652</v>
      </c>
      <c r="C43" s="24" t="s">
        <v>58</v>
      </c>
      <c r="D43" s="46" t="s">
        <v>775</v>
      </c>
      <c r="E43" s="47" t="s">
        <v>712</v>
      </c>
      <c r="F43" s="47" t="s">
        <v>715</v>
      </c>
      <c r="G43" s="41">
        <v>17</v>
      </c>
      <c r="H43" s="18" t="str">
        <f t="shared" si="0"/>
        <v>283</v>
      </c>
    </row>
    <row r="44" spans="1:8" ht="16.5" customHeight="1" x14ac:dyDescent="0.25">
      <c r="A44" s="23">
        <v>28317</v>
      </c>
      <c r="B44" s="45" t="s">
        <v>653</v>
      </c>
      <c r="C44" s="24" t="s">
        <v>58</v>
      </c>
      <c r="D44" s="46" t="s">
        <v>779</v>
      </c>
      <c r="E44" s="47" t="s">
        <v>712</v>
      </c>
      <c r="F44" s="47" t="s">
        <v>667</v>
      </c>
      <c r="G44" s="41">
        <v>17</v>
      </c>
      <c r="H44" s="18" t="str">
        <f t="shared" si="0"/>
        <v>283</v>
      </c>
    </row>
    <row r="45" spans="1:8" ht="16.5" customHeight="1" x14ac:dyDescent="0.25">
      <c r="A45" s="23">
        <v>28340</v>
      </c>
      <c r="B45" s="45" t="s">
        <v>238</v>
      </c>
      <c r="C45" s="24" t="s">
        <v>58</v>
      </c>
      <c r="D45" s="46" t="s">
        <v>779</v>
      </c>
      <c r="E45" s="47" t="s">
        <v>712</v>
      </c>
      <c r="F45" s="47" t="s">
        <v>724</v>
      </c>
      <c r="G45" s="41">
        <v>20</v>
      </c>
      <c r="H45" s="18" t="str">
        <f t="shared" si="0"/>
        <v>283</v>
      </c>
    </row>
    <row r="46" spans="1:8" ht="26.25" customHeight="1" x14ac:dyDescent="0.25">
      <c r="A46" s="56" t="s">
        <v>794</v>
      </c>
      <c r="B46" s="57"/>
      <c r="C46" s="57"/>
      <c r="D46" s="57"/>
      <c r="E46" s="57"/>
      <c r="F46" s="58"/>
      <c r="G46" s="41"/>
    </row>
    <row r="47" spans="1:8" ht="16.5" customHeight="1" x14ac:dyDescent="0.25">
      <c r="A47" s="23">
        <v>11103</v>
      </c>
      <c r="B47" s="45" t="s">
        <v>319</v>
      </c>
      <c r="C47" s="24" t="s">
        <v>68</v>
      </c>
      <c r="D47" s="46" t="s">
        <v>775</v>
      </c>
      <c r="E47" s="47" t="s">
        <v>713</v>
      </c>
      <c r="F47" s="47" t="s">
        <v>769</v>
      </c>
      <c r="G47" s="41">
        <v>183</v>
      </c>
      <c r="H47" s="18" t="str">
        <f t="shared" ref="H47:H110" si="1">LEFT(A47,3)</f>
        <v>111</v>
      </c>
    </row>
    <row r="48" spans="1:8" ht="16.5" customHeight="1" x14ac:dyDescent="0.25">
      <c r="A48" s="23">
        <v>11106</v>
      </c>
      <c r="B48" s="45" t="s">
        <v>139</v>
      </c>
      <c r="C48" s="24" t="s">
        <v>68</v>
      </c>
      <c r="D48" s="46" t="s">
        <v>776</v>
      </c>
      <c r="E48" s="47" t="s">
        <v>712</v>
      </c>
      <c r="F48" s="47" t="s">
        <v>303</v>
      </c>
      <c r="G48" s="41">
        <v>190</v>
      </c>
      <c r="H48" s="18" t="str">
        <f t="shared" si="1"/>
        <v>111</v>
      </c>
    </row>
    <row r="49" spans="1:8" ht="16.5" customHeight="1" x14ac:dyDescent="0.25">
      <c r="A49" s="23">
        <v>11115</v>
      </c>
      <c r="B49" s="45" t="s">
        <v>586</v>
      </c>
      <c r="C49" s="24" t="s">
        <v>58</v>
      </c>
      <c r="D49" s="46" t="s">
        <v>775</v>
      </c>
      <c r="E49" s="47" t="s">
        <v>712</v>
      </c>
      <c r="F49" s="47" t="s">
        <v>129</v>
      </c>
      <c r="G49" s="41">
        <v>57</v>
      </c>
      <c r="H49" s="18" t="str">
        <f t="shared" si="1"/>
        <v>111</v>
      </c>
    </row>
    <row r="50" spans="1:8" ht="16.5" customHeight="1" x14ac:dyDescent="0.25">
      <c r="A50" s="23">
        <v>11122</v>
      </c>
      <c r="B50" s="45" t="s">
        <v>320</v>
      </c>
      <c r="C50" s="24" t="s">
        <v>73</v>
      </c>
      <c r="D50" s="46" t="s">
        <v>777</v>
      </c>
      <c r="E50" s="47" t="s">
        <v>712</v>
      </c>
      <c r="F50" s="47" t="s">
        <v>165</v>
      </c>
      <c r="G50" s="41">
        <v>57</v>
      </c>
      <c r="H50" s="18" t="str">
        <f t="shared" si="1"/>
        <v>111</v>
      </c>
    </row>
    <row r="51" spans="1:8" ht="16.5" customHeight="1" x14ac:dyDescent="0.25">
      <c r="A51" s="23">
        <v>11124</v>
      </c>
      <c r="B51" s="45" t="s">
        <v>254</v>
      </c>
      <c r="C51" s="24" t="s">
        <v>68</v>
      </c>
      <c r="D51" s="46" t="s">
        <v>778</v>
      </c>
      <c r="E51" s="47" t="s">
        <v>712</v>
      </c>
      <c r="F51" s="47" t="s">
        <v>303</v>
      </c>
      <c r="G51" s="41">
        <v>113</v>
      </c>
      <c r="H51" s="18" t="str">
        <f t="shared" si="1"/>
        <v>111</v>
      </c>
    </row>
    <row r="52" spans="1:8" ht="16.5" customHeight="1" x14ac:dyDescent="0.25">
      <c r="A52" s="23">
        <v>11125</v>
      </c>
      <c r="B52" s="45" t="s">
        <v>216</v>
      </c>
      <c r="C52" s="24" t="s">
        <v>733</v>
      </c>
      <c r="D52" s="46" t="s">
        <v>776</v>
      </c>
      <c r="E52" s="47" t="s">
        <v>713</v>
      </c>
      <c r="F52" s="47" t="s">
        <v>213</v>
      </c>
      <c r="G52" s="41">
        <v>84</v>
      </c>
      <c r="H52" s="18" t="str">
        <f t="shared" si="1"/>
        <v>111</v>
      </c>
    </row>
    <row r="53" spans="1:8" ht="16.5" customHeight="1" x14ac:dyDescent="0.25">
      <c r="A53" s="23">
        <v>11222</v>
      </c>
      <c r="B53" s="45" t="s">
        <v>590</v>
      </c>
      <c r="C53" s="24" t="s">
        <v>73</v>
      </c>
      <c r="D53" s="46" t="s">
        <v>777</v>
      </c>
      <c r="E53" s="47" t="s">
        <v>713</v>
      </c>
      <c r="F53" s="47" t="s">
        <v>169</v>
      </c>
      <c r="G53" s="41">
        <v>71</v>
      </c>
      <c r="H53" s="18" t="str">
        <f t="shared" si="1"/>
        <v>112</v>
      </c>
    </row>
    <row r="54" spans="1:8" ht="16.5" customHeight="1" x14ac:dyDescent="0.25">
      <c r="A54" s="23">
        <v>11232</v>
      </c>
      <c r="B54" s="45" t="s">
        <v>13</v>
      </c>
      <c r="C54" s="24" t="s">
        <v>73</v>
      </c>
      <c r="D54" s="46" t="s">
        <v>780</v>
      </c>
      <c r="E54" s="47" t="s">
        <v>713</v>
      </c>
      <c r="F54" s="47" t="s">
        <v>165</v>
      </c>
      <c r="G54" s="41">
        <v>94</v>
      </c>
      <c r="H54" s="18" t="str">
        <f t="shared" si="1"/>
        <v>112</v>
      </c>
    </row>
    <row r="55" spans="1:8" ht="16.5" customHeight="1" x14ac:dyDescent="0.25">
      <c r="A55" s="23">
        <v>11232</v>
      </c>
      <c r="B55" s="45" t="s">
        <v>13</v>
      </c>
      <c r="C55" s="24" t="s">
        <v>126</v>
      </c>
      <c r="D55" s="46" t="s">
        <v>780</v>
      </c>
      <c r="E55" s="47" t="s">
        <v>712</v>
      </c>
      <c r="F55" s="47" t="s">
        <v>165</v>
      </c>
      <c r="G55" s="41">
        <v>71</v>
      </c>
      <c r="H55" s="18" t="str">
        <f t="shared" si="1"/>
        <v>112</v>
      </c>
    </row>
    <row r="56" spans="1:8" ht="16.5" customHeight="1" x14ac:dyDescent="0.25">
      <c r="A56" s="23">
        <v>11233</v>
      </c>
      <c r="B56" s="45" t="s">
        <v>326</v>
      </c>
      <c r="C56" s="24" t="s">
        <v>681</v>
      </c>
      <c r="D56" s="46" t="s">
        <v>781</v>
      </c>
      <c r="E56" s="47" t="s">
        <v>712</v>
      </c>
      <c r="F56" s="47" t="s">
        <v>165</v>
      </c>
      <c r="G56" s="41">
        <v>103</v>
      </c>
      <c r="H56" s="18" t="str">
        <f t="shared" si="1"/>
        <v>112</v>
      </c>
    </row>
    <row r="57" spans="1:8" ht="16.5" customHeight="1" x14ac:dyDescent="0.25">
      <c r="A57" s="23">
        <v>11233</v>
      </c>
      <c r="B57" s="45" t="s">
        <v>326</v>
      </c>
      <c r="C57" s="24" t="s">
        <v>767</v>
      </c>
      <c r="D57" s="46" t="s">
        <v>781</v>
      </c>
      <c r="E57" s="47" t="s">
        <v>713</v>
      </c>
      <c r="F57" s="47" t="s">
        <v>213</v>
      </c>
      <c r="G57" s="41">
        <v>82</v>
      </c>
      <c r="H57" s="18" t="str">
        <f t="shared" si="1"/>
        <v>112</v>
      </c>
    </row>
    <row r="58" spans="1:8" ht="16.5" customHeight="1" x14ac:dyDescent="0.25">
      <c r="A58" s="23">
        <v>11234</v>
      </c>
      <c r="B58" s="45" t="s">
        <v>175</v>
      </c>
      <c r="C58" s="24" t="s">
        <v>73</v>
      </c>
      <c r="D58" s="46" t="s">
        <v>776</v>
      </c>
      <c r="E58" s="47" t="s">
        <v>712</v>
      </c>
      <c r="F58" s="47" t="s">
        <v>304</v>
      </c>
      <c r="G58" s="41">
        <v>89</v>
      </c>
      <c r="H58" s="18" t="str">
        <f t="shared" si="1"/>
        <v>112</v>
      </c>
    </row>
    <row r="59" spans="1:8" ht="16.5" customHeight="1" x14ac:dyDescent="0.25">
      <c r="A59" s="23">
        <v>11236</v>
      </c>
      <c r="B59" s="45" t="s">
        <v>327</v>
      </c>
      <c r="C59" s="24" t="s">
        <v>73</v>
      </c>
      <c r="D59" s="46" t="s">
        <v>782</v>
      </c>
      <c r="E59" s="47" t="s">
        <v>713</v>
      </c>
      <c r="F59" s="47" t="s">
        <v>165</v>
      </c>
      <c r="G59" s="41">
        <v>109</v>
      </c>
      <c r="H59" s="18" t="str">
        <f t="shared" si="1"/>
        <v>112</v>
      </c>
    </row>
    <row r="60" spans="1:8" ht="16.5" customHeight="1" x14ac:dyDescent="0.25">
      <c r="A60" s="23">
        <v>11236</v>
      </c>
      <c r="B60" s="45" t="s">
        <v>327</v>
      </c>
      <c r="C60" s="24" t="s">
        <v>126</v>
      </c>
      <c r="D60" s="46" t="s">
        <v>782</v>
      </c>
      <c r="E60" s="47" t="s">
        <v>712</v>
      </c>
      <c r="F60" s="47" t="s">
        <v>165</v>
      </c>
      <c r="G60" s="41">
        <v>88</v>
      </c>
      <c r="H60" s="18" t="str">
        <f t="shared" si="1"/>
        <v>112</v>
      </c>
    </row>
    <row r="61" spans="1:8" ht="16.5" customHeight="1" x14ac:dyDescent="0.25">
      <c r="A61" s="23">
        <v>11244</v>
      </c>
      <c r="B61" s="45" t="s">
        <v>593</v>
      </c>
      <c r="C61" s="24" t="s">
        <v>73</v>
      </c>
      <c r="D61" s="46" t="s">
        <v>783</v>
      </c>
      <c r="E61" s="47" t="s">
        <v>712</v>
      </c>
      <c r="F61" s="47" t="s">
        <v>165</v>
      </c>
      <c r="G61" s="41">
        <v>77</v>
      </c>
      <c r="H61" s="18" t="str">
        <f t="shared" si="1"/>
        <v>112</v>
      </c>
    </row>
    <row r="62" spans="1:8" ht="15.75" x14ac:dyDescent="0.25">
      <c r="A62" s="23">
        <v>11401</v>
      </c>
      <c r="B62" s="45" t="s">
        <v>25</v>
      </c>
      <c r="C62" s="24" t="s">
        <v>687</v>
      </c>
      <c r="D62" s="46" t="s">
        <v>775</v>
      </c>
      <c r="E62" s="47" t="s">
        <v>713</v>
      </c>
      <c r="F62" s="47" t="s">
        <v>770</v>
      </c>
      <c r="G62" s="41">
        <v>83</v>
      </c>
      <c r="H62" s="18" t="str">
        <f t="shared" si="1"/>
        <v>114</v>
      </c>
    </row>
    <row r="63" spans="1:8" ht="16.5" customHeight="1" x14ac:dyDescent="0.25">
      <c r="A63" s="23">
        <v>11402</v>
      </c>
      <c r="B63" s="45" t="s">
        <v>142</v>
      </c>
      <c r="C63" s="24" t="s">
        <v>73</v>
      </c>
      <c r="D63" s="46" t="s">
        <v>778</v>
      </c>
      <c r="E63" s="47" t="s">
        <v>799</v>
      </c>
      <c r="F63" s="47" t="s">
        <v>668</v>
      </c>
      <c r="G63" s="41">
        <v>98</v>
      </c>
      <c r="H63" s="18" t="str">
        <f t="shared" si="1"/>
        <v>114</v>
      </c>
    </row>
    <row r="64" spans="1:8" ht="16.5" customHeight="1" x14ac:dyDescent="0.25">
      <c r="A64" s="23">
        <v>11406</v>
      </c>
      <c r="B64" s="45" t="s">
        <v>101</v>
      </c>
      <c r="C64" s="24" t="s">
        <v>73</v>
      </c>
      <c r="D64" s="46" t="s">
        <v>777</v>
      </c>
      <c r="E64" s="47" t="s">
        <v>713</v>
      </c>
      <c r="F64" s="47" t="s">
        <v>154</v>
      </c>
      <c r="G64" s="41">
        <v>999</v>
      </c>
      <c r="H64" s="18" t="str">
        <f t="shared" si="1"/>
        <v>114</v>
      </c>
    </row>
    <row r="65" spans="1:8" ht="16.5" customHeight="1" x14ac:dyDescent="0.25">
      <c r="A65" s="23">
        <v>11413</v>
      </c>
      <c r="B65" s="45" t="s">
        <v>328</v>
      </c>
      <c r="C65" s="24" t="s">
        <v>73</v>
      </c>
      <c r="D65" s="46" t="s">
        <v>777</v>
      </c>
      <c r="E65" s="47" t="s">
        <v>713</v>
      </c>
      <c r="F65" s="47" t="s">
        <v>680</v>
      </c>
      <c r="G65" s="41">
        <v>77</v>
      </c>
      <c r="H65" s="18" t="str">
        <f t="shared" si="1"/>
        <v>114</v>
      </c>
    </row>
    <row r="66" spans="1:8" ht="16.5" customHeight="1" x14ac:dyDescent="0.25">
      <c r="A66" s="23">
        <v>11420</v>
      </c>
      <c r="B66" s="45" t="s">
        <v>329</v>
      </c>
      <c r="C66" s="24" t="s">
        <v>58</v>
      </c>
      <c r="D66" s="46" t="s">
        <v>778</v>
      </c>
      <c r="E66" s="47" t="s">
        <v>712</v>
      </c>
      <c r="F66" s="47" t="s">
        <v>800</v>
      </c>
      <c r="G66" s="41">
        <v>71</v>
      </c>
      <c r="H66" s="18" t="str">
        <f t="shared" si="1"/>
        <v>114</v>
      </c>
    </row>
    <row r="67" spans="1:8" ht="16.5" customHeight="1" x14ac:dyDescent="0.25">
      <c r="A67" s="23">
        <v>11428</v>
      </c>
      <c r="B67" s="45" t="s">
        <v>131</v>
      </c>
      <c r="C67" s="24" t="s">
        <v>73</v>
      </c>
      <c r="D67" s="46" t="s">
        <v>781</v>
      </c>
      <c r="E67" s="47" t="s">
        <v>712</v>
      </c>
      <c r="F67" s="47" t="s">
        <v>752</v>
      </c>
      <c r="G67" s="41">
        <v>89</v>
      </c>
      <c r="H67" s="18" t="str">
        <f t="shared" si="1"/>
        <v>114</v>
      </c>
    </row>
    <row r="68" spans="1:8" ht="16.5" customHeight="1" x14ac:dyDescent="0.25">
      <c r="A68" s="23">
        <v>11431</v>
      </c>
      <c r="B68" s="45" t="s">
        <v>255</v>
      </c>
      <c r="C68" s="24" t="s">
        <v>73</v>
      </c>
      <c r="D68" s="46" t="s">
        <v>779</v>
      </c>
      <c r="E68" s="47" t="s">
        <v>713</v>
      </c>
      <c r="F68" s="47" t="s">
        <v>250</v>
      </c>
      <c r="G68" s="41">
        <v>57</v>
      </c>
      <c r="H68" s="18" t="str">
        <f t="shared" si="1"/>
        <v>114</v>
      </c>
    </row>
    <row r="69" spans="1:8" ht="16.5" customHeight="1" x14ac:dyDescent="0.25">
      <c r="A69" s="23">
        <v>11436</v>
      </c>
      <c r="B69" s="45" t="s">
        <v>330</v>
      </c>
      <c r="C69" s="24" t="s">
        <v>73</v>
      </c>
      <c r="D69" s="46" t="s">
        <v>782</v>
      </c>
      <c r="E69" s="47" t="s">
        <v>712</v>
      </c>
      <c r="F69" s="47" t="s">
        <v>207</v>
      </c>
      <c r="G69" s="41">
        <v>110</v>
      </c>
      <c r="H69" s="18" t="str">
        <f t="shared" si="1"/>
        <v>114</v>
      </c>
    </row>
    <row r="70" spans="1:8" ht="16.5" customHeight="1" x14ac:dyDescent="0.25">
      <c r="A70" s="23">
        <v>11438</v>
      </c>
      <c r="B70" s="45" t="s">
        <v>265</v>
      </c>
      <c r="C70" s="24" t="s">
        <v>73</v>
      </c>
      <c r="D70" s="46" t="s">
        <v>784</v>
      </c>
      <c r="E70" s="47" t="s">
        <v>713</v>
      </c>
      <c r="F70" s="47" t="s">
        <v>207</v>
      </c>
      <c r="G70" s="41">
        <v>100</v>
      </c>
      <c r="H70" s="18" t="str">
        <f t="shared" si="1"/>
        <v>114</v>
      </c>
    </row>
    <row r="71" spans="1:8" ht="16.5" customHeight="1" x14ac:dyDescent="0.25">
      <c r="A71" s="23">
        <v>11440</v>
      </c>
      <c r="B71" s="45" t="s">
        <v>331</v>
      </c>
      <c r="C71" s="24" t="s">
        <v>58</v>
      </c>
      <c r="D71" s="46" t="s">
        <v>781</v>
      </c>
      <c r="E71" s="47" t="s">
        <v>713</v>
      </c>
      <c r="F71" s="47" t="s">
        <v>154</v>
      </c>
      <c r="G71" s="41">
        <v>101</v>
      </c>
      <c r="H71" s="18" t="str">
        <f t="shared" si="1"/>
        <v>114</v>
      </c>
    </row>
    <row r="72" spans="1:8" ht="16.5" customHeight="1" x14ac:dyDescent="0.25">
      <c r="A72" s="23">
        <v>11444</v>
      </c>
      <c r="B72" s="45" t="s">
        <v>332</v>
      </c>
      <c r="C72" s="24" t="s">
        <v>73</v>
      </c>
      <c r="D72" s="46" t="s">
        <v>780</v>
      </c>
      <c r="E72" s="47" t="s">
        <v>712</v>
      </c>
      <c r="F72" s="47" t="s">
        <v>207</v>
      </c>
      <c r="G72" s="41">
        <v>99</v>
      </c>
      <c r="H72" s="18" t="str">
        <f t="shared" si="1"/>
        <v>114</v>
      </c>
    </row>
    <row r="73" spans="1:8" ht="16.5" customHeight="1" x14ac:dyDescent="0.25">
      <c r="A73" s="23">
        <v>11445</v>
      </c>
      <c r="B73" s="45" t="s">
        <v>333</v>
      </c>
      <c r="C73" s="24" t="s">
        <v>73</v>
      </c>
      <c r="D73" s="46" t="s">
        <v>784</v>
      </c>
      <c r="E73" s="47" t="s">
        <v>712</v>
      </c>
      <c r="F73" s="47" t="s">
        <v>165</v>
      </c>
      <c r="G73" s="41">
        <v>46</v>
      </c>
      <c r="H73" s="18" t="str">
        <f t="shared" si="1"/>
        <v>114</v>
      </c>
    </row>
    <row r="74" spans="1:8" ht="16.5" customHeight="1" x14ac:dyDescent="0.25">
      <c r="A74" s="23">
        <v>11446</v>
      </c>
      <c r="B74" s="45" t="s">
        <v>334</v>
      </c>
      <c r="C74" s="24" t="s">
        <v>73</v>
      </c>
      <c r="D74" s="46" t="s">
        <v>785</v>
      </c>
      <c r="E74" s="47" t="s">
        <v>713</v>
      </c>
      <c r="F74" s="47" t="s">
        <v>165</v>
      </c>
      <c r="G74" s="41">
        <v>96</v>
      </c>
      <c r="H74" s="18" t="str">
        <f t="shared" si="1"/>
        <v>114</v>
      </c>
    </row>
    <row r="75" spans="1:8" ht="16.5" customHeight="1" x14ac:dyDescent="0.25">
      <c r="A75" s="23">
        <v>11448</v>
      </c>
      <c r="B75" s="45" t="s">
        <v>335</v>
      </c>
      <c r="C75" s="24" t="s">
        <v>73</v>
      </c>
      <c r="D75" s="46" t="s">
        <v>786</v>
      </c>
      <c r="E75" s="47" t="s">
        <v>712</v>
      </c>
      <c r="F75" s="47" t="s">
        <v>165</v>
      </c>
      <c r="G75" s="41">
        <v>113</v>
      </c>
      <c r="H75" s="18" t="str">
        <f t="shared" si="1"/>
        <v>114</v>
      </c>
    </row>
    <row r="76" spans="1:8" ht="16.5" customHeight="1" x14ac:dyDescent="0.25">
      <c r="A76" s="23">
        <v>11449</v>
      </c>
      <c r="B76" s="45" t="s">
        <v>218</v>
      </c>
      <c r="C76" s="24" t="s">
        <v>68</v>
      </c>
      <c r="D76" s="46" t="s">
        <v>782</v>
      </c>
      <c r="E76" s="47" t="s">
        <v>713</v>
      </c>
      <c r="F76" s="47" t="s">
        <v>738</v>
      </c>
      <c r="G76" s="41">
        <v>111</v>
      </c>
      <c r="H76" s="18" t="str">
        <f t="shared" si="1"/>
        <v>114</v>
      </c>
    </row>
    <row r="77" spans="1:8" ht="16.5" customHeight="1" x14ac:dyDescent="0.25">
      <c r="A77" s="23">
        <v>11454</v>
      </c>
      <c r="B77" s="45" t="s">
        <v>219</v>
      </c>
      <c r="C77" s="24" t="s">
        <v>72</v>
      </c>
      <c r="D77" s="46" t="s">
        <v>778</v>
      </c>
      <c r="E77" s="47" t="s">
        <v>713</v>
      </c>
      <c r="F77" s="47" t="s">
        <v>753</v>
      </c>
      <c r="G77" s="41">
        <v>99</v>
      </c>
      <c r="H77" s="18" t="str">
        <f t="shared" si="1"/>
        <v>114</v>
      </c>
    </row>
    <row r="78" spans="1:8" ht="16.5" customHeight="1" x14ac:dyDescent="0.25">
      <c r="A78" s="23">
        <v>11459</v>
      </c>
      <c r="B78" s="45" t="s">
        <v>339</v>
      </c>
      <c r="C78" s="24" t="s">
        <v>58</v>
      </c>
      <c r="D78" s="46" t="s">
        <v>778</v>
      </c>
      <c r="E78" s="47" t="s">
        <v>713</v>
      </c>
      <c r="F78" s="47" t="s">
        <v>169</v>
      </c>
      <c r="G78" s="41">
        <v>187</v>
      </c>
      <c r="H78" s="18" t="str">
        <f t="shared" si="1"/>
        <v>114</v>
      </c>
    </row>
    <row r="79" spans="1:8" ht="16.5" customHeight="1" x14ac:dyDescent="0.25">
      <c r="A79" s="23">
        <v>11464</v>
      </c>
      <c r="B79" s="45" t="s">
        <v>182</v>
      </c>
      <c r="C79" s="24" t="s">
        <v>68</v>
      </c>
      <c r="D79" s="46" t="s">
        <v>784</v>
      </c>
      <c r="E79" s="47" t="s">
        <v>712</v>
      </c>
      <c r="F79" s="47" t="s">
        <v>754</v>
      </c>
      <c r="G79" s="41">
        <v>259</v>
      </c>
      <c r="H79" s="18" t="str">
        <f t="shared" si="1"/>
        <v>114</v>
      </c>
    </row>
    <row r="80" spans="1:8" ht="16.5" customHeight="1" x14ac:dyDescent="0.25">
      <c r="A80" s="23">
        <v>11466</v>
      </c>
      <c r="B80" s="45" t="s">
        <v>340</v>
      </c>
      <c r="C80" s="24" t="s">
        <v>73</v>
      </c>
      <c r="D80" s="46" t="s">
        <v>780</v>
      </c>
      <c r="E80" s="47" t="s">
        <v>713</v>
      </c>
      <c r="F80" s="47" t="s">
        <v>207</v>
      </c>
      <c r="G80" s="41">
        <v>48</v>
      </c>
      <c r="H80" s="18" t="str">
        <f t="shared" si="1"/>
        <v>114</v>
      </c>
    </row>
    <row r="81" spans="1:8" ht="16.5" customHeight="1" x14ac:dyDescent="0.25">
      <c r="A81" s="23">
        <v>11467</v>
      </c>
      <c r="B81" s="45" t="s">
        <v>341</v>
      </c>
      <c r="C81" s="24" t="s">
        <v>58</v>
      </c>
      <c r="D81" s="46" t="s">
        <v>786</v>
      </c>
      <c r="E81" s="47" t="s">
        <v>713</v>
      </c>
      <c r="F81" s="47" t="s">
        <v>154</v>
      </c>
      <c r="G81" s="41">
        <v>191</v>
      </c>
      <c r="H81" s="18" t="str">
        <f t="shared" si="1"/>
        <v>114</v>
      </c>
    </row>
    <row r="82" spans="1:8" ht="16.5" customHeight="1" x14ac:dyDescent="0.25">
      <c r="A82" s="23">
        <v>11471</v>
      </c>
      <c r="B82" s="45" t="s">
        <v>342</v>
      </c>
      <c r="C82" s="24" t="s">
        <v>73</v>
      </c>
      <c r="D82" s="46" t="s">
        <v>787</v>
      </c>
      <c r="E82" s="47" t="s">
        <v>713</v>
      </c>
      <c r="F82" s="47" t="s">
        <v>165</v>
      </c>
      <c r="G82" s="41">
        <v>91</v>
      </c>
      <c r="H82" s="18" t="str">
        <f t="shared" si="1"/>
        <v>114</v>
      </c>
    </row>
    <row r="83" spans="1:8" ht="16.5" customHeight="1" x14ac:dyDescent="0.25">
      <c r="A83" s="23">
        <v>11602</v>
      </c>
      <c r="B83" s="45" t="s">
        <v>217</v>
      </c>
      <c r="C83" s="24" t="s">
        <v>73</v>
      </c>
      <c r="D83" s="46" t="s">
        <v>785</v>
      </c>
      <c r="E83" s="47" t="s">
        <v>713</v>
      </c>
      <c r="F83" s="47" t="s">
        <v>129</v>
      </c>
      <c r="G83" s="41">
        <v>54</v>
      </c>
      <c r="H83" s="18" t="str">
        <f t="shared" si="1"/>
        <v>116</v>
      </c>
    </row>
    <row r="84" spans="1:8" ht="16.5" customHeight="1" x14ac:dyDescent="0.25">
      <c r="A84" s="23">
        <v>11603</v>
      </c>
      <c r="B84" s="45" t="s">
        <v>323</v>
      </c>
      <c r="C84" s="24" t="s">
        <v>73</v>
      </c>
      <c r="D84" s="46" t="s">
        <v>783</v>
      </c>
      <c r="E84" s="47" t="s">
        <v>713</v>
      </c>
      <c r="F84" s="47" t="s">
        <v>668</v>
      </c>
      <c r="G84" s="41">
        <v>101</v>
      </c>
      <c r="H84" s="18" t="str">
        <f t="shared" si="1"/>
        <v>116</v>
      </c>
    </row>
    <row r="85" spans="1:8" ht="16.5" customHeight="1" x14ac:dyDescent="0.25">
      <c r="A85" s="23">
        <v>11607</v>
      </c>
      <c r="B85" s="45" t="s">
        <v>591</v>
      </c>
      <c r="C85" s="24" t="s">
        <v>73</v>
      </c>
      <c r="D85" s="46" t="s">
        <v>778</v>
      </c>
      <c r="E85" s="47" t="s">
        <v>713</v>
      </c>
      <c r="F85" s="47" t="s">
        <v>680</v>
      </c>
      <c r="G85" s="41">
        <v>74</v>
      </c>
      <c r="H85" s="18" t="str">
        <f t="shared" si="1"/>
        <v>116</v>
      </c>
    </row>
    <row r="86" spans="1:8" s="28" customFormat="1" ht="16.5" customHeight="1" x14ac:dyDescent="0.25">
      <c r="A86" s="23">
        <v>11608</v>
      </c>
      <c r="B86" s="45" t="s">
        <v>322</v>
      </c>
      <c r="C86" s="24" t="s">
        <v>73</v>
      </c>
      <c r="D86" s="46" t="s">
        <v>777</v>
      </c>
      <c r="E86" s="47" t="s">
        <v>712</v>
      </c>
      <c r="F86" s="47" t="s">
        <v>129</v>
      </c>
      <c r="G86" s="41">
        <v>81</v>
      </c>
      <c r="H86" s="18" t="str">
        <f t="shared" si="1"/>
        <v>116</v>
      </c>
    </row>
    <row r="87" spans="1:8" ht="16.5" customHeight="1" x14ac:dyDescent="0.25">
      <c r="A87" s="23">
        <v>11609</v>
      </c>
      <c r="B87" s="45" t="s">
        <v>321</v>
      </c>
      <c r="C87" s="24" t="s">
        <v>73</v>
      </c>
      <c r="D87" s="46" t="s">
        <v>780</v>
      </c>
      <c r="E87" s="47" t="s">
        <v>712</v>
      </c>
      <c r="F87" s="47" t="s">
        <v>679</v>
      </c>
      <c r="G87" s="41">
        <v>91</v>
      </c>
      <c r="H87" s="18" t="str">
        <f t="shared" si="1"/>
        <v>116</v>
      </c>
    </row>
    <row r="88" spans="1:8" ht="16.5" customHeight="1" x14ac:dyDescent="0.25">
      <c r="A88" s="23">
        <v>11615</v>
      </c>
      <c r="B88" s="45" t="s">
        <v>592</v>
      </c>
      <c r="C88" s="24" t="s">
        <v>58</v>
      </c>
      <c r="D88" s="46" t="s">
        <v>784</v>
      </c>
      <c r="E88" s="47" t="s">
        <v>713</v>
      </c>
      <c r="F88" s="47" t="s">
        <v>674</v>
      </c>
      <c r="G88" s="41">
        <v>57</v>
      </c>
      <c r="H88" s="18" t="str">
        <f t="shared" si="1"/>
        <v>116</v>
      </c>
    </row>
    <row r="89" spans="1:8" ht="16.5" customHeight="1" x14ac:dyDescent="0.25">
      <c r="A89" s="23">
        <v>12101</v>
      </c>
      <c r="B89" s="45" t="s">
        <v>114</v>
      </c>
      <c r="C89" s="24" t="s">
        <v>69</v>
      </c>
      <c r="D89" s="46" t="s">
        <v>788</v>
      </c>
      <c r="E89" s="47" t="s">
        <v>713</v>
      </c>
      <c r="F89" s="47" t="s">
        <v>755</v>
      </c>
      <c r="G89" s="41">
        <v>86</v>
      </c>
      <c r="H89" s="18" t="str">
        <f t="shared" si="1"/>
        <v>121</v>
      </c>
    </row>
    <row r="90" spans="1:8" ht="16.5" customHeight="1" x14ac:dyDescent="0.25">
      <c r="A90" s="23">
        <v>12108</v>
      </c>
      <c r="B90" s="45" t="s">
        <v>343</v>
      </c>
      <c r="C90" s="24" t="s">
        <v>63</v>
      </c>
      <c r="D90" s="46" t="s">
        <v>777</v>
      </c>
      <c r="E90" s="47" t="s">
        <v>712</v>
      </c>
      <c r="F90" s="47" t="s">
        <v>53</v>
      </c>
      <c r="G90" s="41">
        <v>60</v>
      </c>
      <c r="H90" s="18" t="str">
        <f t="shared" si="1"/>
        <v>121</v>
      </c>
    </row>
    <row r="91" spans="1:8" ht="16.5" customHeight="1" x14ac:dyDescent="0.25">
      <c r="A91" s="23">
        <v>12115</v>
      </c>
      <c r="B91" s="45" t="s">
        <v>344</v>
      </c>
      <c r="C91" s="24" t="s">
        <v>67</v>
      </c>
      <c r="D91" s="46" t="s">
        <v>776</v>
      </c>
      <c r="E91" s="47" t="s">
        <v>712</v>
      </c>
      <c r="F91" s="47" t="s">
        <v>751</v>
      </c>
      <c r="G91" s="41">
        <v>423</v>
      </c>
      <c r="H91" s="18" t="str">
        <f t="shared" si="1"/>
        <v>121</v>
      </c>
    </row>
    <row r="92" spans="1:8" ht="16.5" customHeight="1" x14ac:dyDescent="0.25">
      <c r="A92" s="23">
        <v>12116</v>
      </c>
      <c r="B92" s="45" t="s">
        <v>345</v>
      </c>
      <c r="C92" s="24" t="s">
        <v>68</v>
      </c>
      <c r="D92" s="46" t="s">
        <v>784</v>
      </c>
      <c r="E92" s="47" t="s">
        <v>712</v>
      </c>
      <c r="F92" s="47" t="s">
        <v>751</v>
      </c>
      <c r="G92" s="41">
        <v>77</v>
      </c>
      <c r="H92" s="18" t="str">
        <f t="shared" si="1"/>
        <v>121</v>
      </c>
    </row>
    <row r="93" spans="1:8" ht="16.5" customHeight="1" x14ac:dyDescent="0.25">
      <c r="A93" s="23">
        <v>12118</v>
      </c>
      <c r="B93" s="45" t="s">
        <v>346</v>
      </c>
      <c r="C93" s="24" t="s">
        <v>58</v>
      </c>
      <c r="D93" s="46" t="s">
        <v>781</v>
      </c>
      <c r="E93" s="47" t="s">
        <v>713</v>
      </c>
      <c r="F93" s="47" t="s">
        <v>53</v>
      </c>
      <c r="G93" s="41">
        <v>20</v>
      </c>
      <c r="H93" s="18" t="str">
        <f t="shared" si="1"/>
        <v>121</v>
      </c>
    </row>
    <row r="94" spans="1:8" ht="16.5" customHeight="1" x14ac:dyDescent="0.25">
      <c r="A94" s="23">
        <v>12215</v>
      </c>
      <c r="B94" s="45" t="s">
        <v>183</v>
      </c>
      <c r="C94" s="24" t="s">
        <v>68</v>
      </c>
      <c r="D94" s="46" t="s">
        <v>786</v>
      </c>
      <c r="E94" s="47" t="s">
        <v>712</v>
      </c>
      <c r="F94" s="47" t="s">
        <v>52</v>
      </c>
      <c r="G94" s="41">
        <v>127</v>
      </c>
      <c r="H94" s="18" t="str">
        <f t="shared" si="1"/>
        <v>122</v>
      </c>
    </row>
    <row r="95" spans="1:8" ht="16.5" customHeight="1" x14ac:dyDescent="0.25">
      <c r="A95" s="23">
        <v>12306</v>
      </c>
      <c r="B95" s="45" t="s">
        <v>594</v>
      </c>
      <c r="C95" s="24" t="s">
        <v>63</v>
      </c>
      <c r="D95" s="46" t="s">
        <v>777</v>
      </c>
      <c r="E95" s="47" t="s">
        <v>713</v>
      </c>
      <c r="F95" s="47" t="s">
        <v>53</v>
      </c>
      <c r="G95" s="41">
        <v>142</v>
      </c>
      <c r="H95" s="18" t="str">
        <f t="shared" si="1"/>
        <v>123</v>
      </c>
    </row>
    <row r="96" spans="1:8" ht="16.5" customHeight="1" x14ac:dyDescent="0.25">
      <c r="A96" s="23">
        <v>12313</v>
      </c>
      <c r="B96" s="45" t="s">
        <v>256</v>
      </c>
      <c r="C96" s="24" t="s">
        <v>58</v>
      </c>
      <c r="D96" s="46" t="s">
        <v>777</v>
      </c>
      <c r="E96" s="47" t="s">
        <v>713</v>
      </c>
      <c r="F96" s="47" t="s">
        <v>670</v>
      </c>
      <c r="G96" s="41">
        <v>26</v>
      </c>
      <c r="H96" s="18" t="str">
        <f t="shared" si="1"/>
        <v>123</v>
      </c>
    </row>
    <row r="97" spans="1:8" ht="16.5" customHeight="1" x14ac:dyDescent="0.25">
      <c r="A97" s="23">
        <v>12318</v>
      </c>
      <c r="B97" s="45" t="s">
        <v>349</v>
      </c>
      <c r="C97" s="24" t="s">
        <v>58</v>
      </c>
      <c r="D97" s="46" t="s">
        <v>778</v>
      </c>
      <c r="E97" s="47" t="s">
        <v>713</v>
      </c>
      <c r="F97" s="47" t="s">
        <v>739</v>
      </c>
      <c r="G97" s="41">
        <v>118</v>
      </c>
      <c r="H97" s="18" t="str">
        <f t="shared" si="1"/>
        <v>123</v>
      </c>
    </row>
    <row r="98" spans="1:8" ht="16.5" customHeight="1" x14ac:dyDescent="0.25">
      <c r="A98" s="23">
        <v>12326</v>
      </c>
      <c r="B98" s="45" t="s">
        <v>350</v>
      </c>
      <c r="C98" s="24" t="s">
        <v>58</v>
      </c>
      <c r="D98" s="46" t="s">
        <v>781</v>
      </c>
      <c r="E98" s="47" t="s">
        <v>713</v>
      </c>
      <c r="F98" s="47" t="s">
        <v>212</v>
      </c>
      <c r="G98" s="41">
        <v>73</v>
      </c>
      <c r="H98" s="18" t="str">
        <f t="shared" si="1"/>
        <v>123</v>
      </c>
    </row>
    <row r="99" spans="1:8" ht="16.5" customHeight="1" x14ac:dyDescent="0.25">
      <c r="A99" s="23">
        <v>12331</v>
      </c>
      <c r="B99" s="45" t="s">
        <v>351</v>
      </c>
      <c r="C99" s="24" t="s">
        <v>58</v>
      </c>
      <c r="D99" s="46" t="s">
        <v>780</v>
      </c>
      <c r="E99" s="47" t="s">
        <v>712</v>
      </c>
      <c r="F99" s="47" t="s">
        <v>54</v>
      </c>
      <c r="G99" s="41">
        <v>73</v>
      </c>
      <c r="H99" s="18" t="str">
        <f t="shared" si="1"/>
        <v>123</v>
      </c>
    </row>
    <row r="100" spans="1:8" ht="16.5" customHeight="1" x14ac:dyDescent="0.25">
      <c r="A100" s="23">
        <v>12336</v>
      </c>
      <c r="B100" s="45" t="s">
        <v>352</v>
      </c>
      <c r="C100" s="24" t="s">
        <v>58</v>
      </c>
      <c r="D100" s="46" t="s">
        <v>786</v>
      </c>
      <c r="E100" s="47" t="s">
        <v>713</v>
      </c>
      <c r="F100" s="47" t="s">
        <v>739</v>
      </c>
      <c r="G100" s="41">
        <v>77</v>
      </c>
      <c r="H100" s="18" t="str">
        <f t="shared" si="1"/>
        <v>123</v>
      </c>
    </row>
    <row r="101" spans="1:8" ht="16.5" customHeight="1" x14ac:dyDescent="0.25">
      <c r="A101" s="23">
        <v>12338</v>
      </c>
      <c r="B101" s="45" t="s">
        <v>353</v>
      </c>
      <c r="C101" s="24" t="s">
        <v>58</v>
      </c>
      <c r="D101" s="46" t="s">
        <v>782</v>
      </c>
      <c r="E101" s="47" t="s">
        <v>713</v>
      </c>
      <c r="F101" s="47" t="s">
        <v>739</v>
      </c>
      <c r="G101" s="41">
        <v>74</v>
      </c>
      <c r="H101" s="18" t="str">
        <f t="shared" si="1"/>
        <v>123</v>
      </c>
    </row>
    <row r="102" spans="1:8" ht="16.5" customHeight="1" x14ac:dyDescent="0.25">
      <c r="A102" s="23">
        <v>12343</v>
      </c>
      <c r="B102" s="45" t="s">
        <v>594</v>
      </c>
      <c r="C102" s="24" t="s">
        <v>58</v>
      </c>
      <c r="D102" s="46" t="s">
        <v>777</v>
      </c>
      <c r="E102" s="47" t="s">
        <v>712</v>
      </c>
      <c r="F102" s="47" t="s">
        <v>659</v>
      </c>
      <c r="G102" s="41">
        <v>15</v>
      </c>
      <c r="H102" s="18" t="str">
        <f t="shared" si="1"/>
        <v>123</v>
      </c>
    </row>
    <row r="103" spans="1:8" ht="16.5" customHeight="1" x14ac:dyDescent="0.25">
      <c r="A103" s="23">
        <v>12402</v>
      </c>
      <c r="B103" s="45" t="s">
        <v>354</v>
      </c>
      <c r="C103" s="24" t="s">
        <v>67</v>
      </c>
      <c r="D103" s="46" t="s">
        <v>781</v>
      </c>
      <c r="E103" s="47" t="s">
        <v>712</v>
      </c>
      <c r="F103" s="47" t="s">
        <v>751</v>
      </c>
      <c r="G103" s="41">
        <v>30</v>
      </c>
      <c r="H103" s="18" t="str">
        <f t="shared" si="1"/>
        <v>124</v>
      </c>
    </row>
    <row r="104" spans="1:8" ht="16.5" customHeight="1" x14ac:dyDescent="0.25">
      <c r="A104" s="23">
        <v>12405</v>
      </c>
      <c r="B104" s="45" t="s">
        <v>220</v>
      </c>
      <c r="C104" s="24" t="s">
        <v>73</v>
      </c>
      <c r="D104" s="46" t="s">
        <v>784</v>
      </c>
      <c r="E104" s="47" t="s">
        <v>713</v>
      </c>
      <c r="F104" s="47" t="s">
        <v>309</v>
      </c>
      <c r="G104" s="41">
        <v>8</v>
      </c>
      <c r="H104" s="18" t="str">
        <f t="shared" si="1"/>
        <v>124</v>
      </c>
    </row>
    <row r="105" spans="1:8" ht="16.5" customHeight="1" x14ac:dyDescent="0.25">
      <c r="A105" s="23">
        <v>12406</v>
      </c>
      <c r="B105" s="45" t="s">
        <v>221</v>
      </c>
      <c r="C105" s="24" t="s">
        <v>73</v>
      </c>
      <c r="D105" s="46" t="s">
        <v>786</v>
      </c>
      <c r="E105" s="47" t="s">
        <v>713</v>
      </c>
      <c r="F105" s="47" t="s">
        <v>747</v>
      </c>
      <c r="G105" s="41">
        <v>42</v>
      </c>
      <c r="H105" s="18" t="str">
        <f t="shared" si="1"/>
        <v>124</v>
      </c>
    </row>
    <row r="106" spans="1:8" ht="16.5" customHeight="1" x14ac:dyDescent="0.25">
      <c r="A106" s="23">
        <v>12411</v>
      </c>
      <c r="B106" s="45" t="s">
        <v>356</v>
      </c>
      <c r="C106" s="24" t="s">
        <v>73</v>
      </c>
      <c r="D106" s="46" t="s">
        <v>777</v>
      </c>
      <c r="E106" s="47" t="s">
        <v>713</v>
      </c>
      <c r="F106" s="47" t="s">
        <v>309</v>
      </c>
      <c r="G106" s="41">
        <v>26</v>
      </c>
      <c r="H106" s="18" t="str">
        <f t="shared" si="1"/>
        <v>124</v>
      </c>
    </row>
    <row r="107" spans="1:8" s="28" customFormat="1" ht="16.5" customHeight="1" x14ac:dyDescent="0.25">
      <c r="A107" s="23">
        <v>12413</v>
      </c>
      <c r="B107" s="45" t="s">
        <v>595</v>
      </c>
      <c r="C107" s="24" t="s">
        <v>58</v>
      </c>
      <c r="D107" s="46" t="s">
        <v>776</v>
      </c>
      <c r="E107" s="47" t="s">
        <v>713</v>
      </c>
      <c r="F107" s="47" t="s">
        <v>53</v>
      </c>
      <c r="G107" s="41">
        <v>27</v>
      </c>
      <c r="H107" s="18" t="str">
        <f t="shared" si="1"/>
        <v>124</v>
      </c>
    </row>
    <row r="108" spans="1:8" ht="16.5" customHeight="1" x14ac:dyDescent="0.25">
      <c r="A108" s="23">
        <v>12417</v>
      </c>
      <c r="B108" s="45" t="s">
        <v>357</v>
      </c>
      <c r="C108" s="24" t="s">
        <v>58</v>
      </c>
      <c r="D108" s="46" t="s">
        <v>781</v>
      </c>
      <c r="E108" s="47" t="s">
        <v>713</v>
      </c>
      <c r="F108" s="47" t="s">
        <v>739</v>
      </c>
      <c r="G108" s="41">
        <v>41</v>
      </c>
      <c r="H108" s="18" t="str">
        <f t="shared" si="1"/>
        <v>124</v>
      </c>
    </row>
    <row r="109" spans="1:8" ht="16.5" customHeight="1" x14ac:dyDescent="0.25">
      <c r="A109" s="23">
        <v>12419</v>
      </c>
      <c r="B109" s="45" t="s">
        <v>358</v>
      </c>
      <c r="C109" s="24" t="s">
        <v>58</v>
      </c>
      <c r="D109" s="46" t="s">
        <v>776</v>
      </c>
      <c r="E109" s="47" t="s">
        <v>712</v>
      </c>
      <c r="F109" s="47" t="s">
        <v>672</v>
      </c>
      <c r="G109" s="41">
        <v>126</v>
      </c>
      <c r="H109" s="18" t="str">
        <f t="shared" si="1"/>
        <v>124</v>
      </c>
    </row>
    <row r="110" spans="1:8" ht="16.5" customHeight="1" x14ac:dyDescent="0.25">
      <c r="A110" s="23">
        <v>12601</v>
      </c>
      <c r="B110" s="45" t="s">
        <v>598</v>
      </c>
      <c r="C110" s="24" t="s">
        <v>73</v>
      </c>
      <c r="D110" s="46" t="s">
        <v>777</v>
      </c>
      <c r="E110" s="47" t="s">
        <v>712</v>
      </c>
      <c r="F110" s="47" t="s">
        <v>747</v>
      </c>
      <c r="G110" s="41">
        <v>70</v>
      </c>
      <c r="H110" s="18" t="str">
        <f t="shared" si="1"/>
        <v>126</v>
      </c>
    </row>
    <row r="111" spans="1:8" ht="16.5" customHeight="1" x14ac:dyDescent="0.25">
      <c r="A111" s="23">
        <v>12602</v>
      </c>
      <c r="B111" s="45" t="s">
        <v>596</v>
      </c>
      <c r="C111" s="24" t="s">
        <v>73</v>
      </c>
      <c r="D111" s="46" t="s">
        <v>776</v>
      </c>
      <c r="E111" s="47" t="s">
        <v>712</v>
      </c>
      <c r="F111" s="47" t="s">
        <v>671</v>
      </c>
      <c r="G111" s="41">
        <v>69</v>
      </c>
      <c r="H111" s="18" t="str">
        <f t="shared" ref="H111:H174" si="2">LEFT(A111,3)</f>
        <v>126</v>
      </c>
    </row>
    <row r="112" spans="1:8" ht="16.5" customHeight="1" x14ac:dyDescent="0.25">
      <c r="A112" s="23">
        <v>12604</v>
      </c>
      <c r="B112" s="45" t="s">
        <v>599</v>
      </c>
      <c r="C112" s="24" t="s">
        <v>73</v>
      </c>
      <c r="D112" s="46" t="s">
        <v>784</v>
      </c>
      <c r="E112" s="47" t="s">
        <v>712</v>
      </c>
      <c r="F112" s="47" t="s">
        <v>672</v>
      </c>
      <c r="G112" s="41">
        <v>71</v>
      </c>
      <c r="H112" s="18" t="str">
        <f t="shared" si="2"/>
        <v>126</v>
      </c>
    </row>
    <row r="113" spans="1:8" ht="16.5" customHeight="1" x14ac:dyDescent="0.25">
      <c r="A113" s="23">
        <v>12608</v>
      </c>
      <c r="B113" s="45" t="s">
        <v>600</v>
      </c>
      <c r="C113" s="24" t="s">
        <v>73</v>
      </c>
      <c r="D113" s="46" t="s">
        <v>786</v>
      </c>
      <c r="E113" s="47" t="s">
        <v>712</v>
      </c>
      <c r="F113" s="47" t="s">
        <v>747</v>
      </c>
      <c r="G113" s="41">
        <v>19</v>
      </c>
      <c r="H113" s="18" t="str">
        <f t="shared" si="2"/>
        <v>126</v>
      </c>
    </row>
    <row r="114" spans="1:8" ht="16.5" customHeight="1" x14ac:dyDescent="0.25">
      <c r="A114" s="23">
        <v>13103</v>
      </c>
      <c r="B114" s="45" t="s">
        <v>257</v>
      </c>
      <c r="C114" s="24" t="s">
        <v>688</v>
      </c>
      <c r="D114" s="46" t="s">
        <v>784</v>
      </c>
      <c r="E114" s="47" t="s">
        <v>712</v>
      </c>
      <c r="F114" s="47" t="s">
        <v>300</v>
      </c>
      <c r="G114" s="41">
        <v>36</v>
      </c>
      <c r="H114" s="18" t="str">
        <f t="shared" si="2"/>
        <v>131</v>
      </c>
    </row>
    <row r="115" spans="1:8" ht="16.5" customHeight="1" x14ac:dyDescent="0.25">
      <c r="A115" s="23">
        <v>13114</v>
      </c>
      <c r="B115" s="45" t="s">
        <v>359</v>
      </c>
      <c r="C115" s="24" t="s">
        <v>72</v>
      </c>
      <c r="D115" s="46" t="s">
        <v>782</v>
      </c>
      <c r="E115" s="47" t="s">
        <v>712</v>
      </c>
      <c r="F115" s="47" t="s">
        <v>167</v>
      </c>
      <c r="G115" s="41">
        <v>44</v>
      </c>
      <c r="H115" s="18" t="str">
        <f t="shared" si="2"/>
        <v>131</v>
      </c>
    </row>
    <row r="116" spans="1:8" ht="16.5" customHeight="1" x14ac:dyDescent="0.25">
      <c r="A116" s="23">
        <v>13130</v>
      </c>
      <c r="B116" s="45" t="s">
        <v>362</v>
      </c>
      <c r="C116" s="24" t="s">
        <v>72</v>
      </c>
      <c r="D116" s="46" t="s">
        <v>775</v>
      </c>
      <c r="E116" s="47" t="s">
        <v>713</v>
      </c>
      <c r="F116" s="47" t="s">
        <v>305</v>
      </c>
      <c r="G116" s="41">
        <v>74</v>
      </c>
      <c r="H116" s="18" t="str">
        <f t="shared" si="2"/>
        <v>131</v>
      </c>
    </row>
    <row r="117" spans="1:8" ht="16.5" customHeight="1" x14ac:dyDescent="0.25">
      <c r="A117" s="23">
        <v>13133</v>
      </c>
      <c r="B117" s="45" t="s">
        <v>606</v>
      </c>
      <c r="C117" s="24" t="s">
        <v>58</v>
      </c>
      <c r="D117" s="46" t="s">
        <v>781</v>
      </c>
      <c r="E117" s="47" t="s">
        <v>713</v>
      </c>
      <c r="F117" s="47" t="s">
        <v>156</v>
      </c>
      <c r="G117" s="41">
        <v>78</v>
      </c>
      <c r="H117" s="18" t="str">
        <f t="shared" si="2"/>
        <v>131</v>
      </c>
    </row>
    <row r="118" spans="1:8" ht="16.5" customHeight="1" x14ac:dyDescent="0.25">
      <c r="A118" s="23">
        <v>13136</v>
      </c>
      <c r="B118" s="45" t="s">
        <v>605</v>
      </c>
      <c r="C118" s="24" t="s">
        <v>58</v>
      </c>
      <c r="D118" s="46" t="s">
        <v>784</v>
      </c>
      <c r="E118" s="47" t="s">
        <v>713</v>
      </c>
      <c r="F118" s="47" t="s">
        <v>156</v>
      </c>
      <c r="G118" s="41">
        <v>73</v>
      </c>
      <c r="H118" s="18" t="str">
        <f t="shared" si="2"/>
        <v>131</v>
      </c>
    </row>
    <row r="119" spans="1:8" ht="16.5" customHeight="1" x14ac:dyDescent="0.25">
      <c r="A119" s="23">
        <v>13138</v>
      </c>
      <c r="B119" s="45" t="s">
        <v>603</v>
      </c>
      <c r="C119" s="24" t="s">
        <v>58</v>
      </c>
      <c r="D119" s="46" t="s">
        <v>776</v>
      </c>
      <c r="E119" s="47" t="s">
        <v>713</v>
      </c>
      <c r="F119" s="47" t="s">
        <v>156</v>
      </c>
      <c r="G119" s="41">
        <v>55</v>
      </c>
      <c r="H119" s="18" t="str">
        <f t="shared" si="2"/>
        <v>131</v>
      </c>
    </row>
    <row r="120" spans="1:8" ht="16.5" customHeight="1" x14ac:dyDescent="0.25">
      <c r="A120" s="23">
        <v>13150</v>
      </c>
      <c r="B120" s="45" t="s">
        <v>363</v>
      </c>
      <c r="C120" s="24" t="s">
        <v>72</v>
      </c>
      <c r="D120" s="46" t="s">
        <v>788</v>
      </c>
      <c r="E120" s="47" t="s">
        <v>713</v>
      </c>
      <c r="F120" s="47" t="s">
        <v>753</v>
      </c>
      <c r="G120" s="41">
        <v>295</v>
      </c>
      <c r="H120" s="18" t="str">
        <f t="shared" si="2"/>
        <v>131</v>
      </c>
    </row>
    <row r="121" spans="1:8" ht="16.5" customHeight="1" x14ac:dyDescent="0.25">
      <c r="A121" s="23">
        <v>13160</v>
      </c>
      <c r="B121" s="45" t="s">
        <v>234</v>
      </c>
      <c r="C121" s="24" t="s">
        <v>73</v>
      </c>
      <c r="D121" s="46" t="s">
        <v>778</v>
      </c>
      <c r="E121" s="47" t="s">
        <v>713</v>
      </c>
      <c r="F121" s="47" t="s">
        <v>160</v>
      </c>
      <c r="G121" s="41">
        <v>239</v>
      </c>
      <c r="H121" s="18" t="str">
        <f t="shared" si="2"/>
        <v>131</v>
      </c>
    </row>
    <row r="122" spans="1:8" ht="16.5" customHeight="1" x14ac:dyDescent="0.25">
      <c r="A122" s="23">
        <v>13171</v>
      </c>
      <c r="B122" s="45" t="s">
        <v>104</v>
      </c>
      <c r="C122" s="24" t="s">
        <v>68</v>
      </c>
      <c r="D122" s="46" t="s">
        <v>785</v>
      </c>
      <c r="E122" s="47" t="s">
        <v>713</v>
      </c>
      <c r="F122" s="47" t="s">
        <v>734</v>
      </c>
      <c r="G122" s="42">
        <v>127</v>
      </c>
      <c r="H122" s="18" t="str">
        <f t="shared" si="2"/>
        <v>131</v>
      </c>
    </row>
    <row r="123" spans="1:8" ht="16.5" customHeight="1" x14ac:dyDescent="0.25">
      <c r="A123" s="23">
        <v>13205</v>
      </c>
      <c r="B123" s="45" t="s">
        <v>364</v>
      </c>
      <c r="C123" s="24" t="s">
        <v>73</v>
      </c>
      <c r="D123" s="46" t="s">
        <v>777</v>
      </c>
      <c r="E123" s="47" t="s">
        <v>712</v>
      </c>
      <c r="F123" s="47" t="s">
        <v>125</v>
      </c>
      <c r="G123" s="41">
        <v>11</v>
      </c>
      <c r="H123" s="18" t="str">
        <f t="shared" si="2"/>
        <v>132</v>
      </c>
    </row>
    <row r="124" spans="1:8" ht="16.5" customHeight="1" x14ac:dyDescent="0.25">
      <c r="A124" s="23">
        <v>13212</v>
      </c>
      <c r="B124" s="45" t="s">
        <v>365</v>
      </c>
      <c r="C124" s="24" t="s">
        <v>73</v>
      </c>
      <c r="D124" s="46" t="s">
        <v>786</v>
      </c>
      <c r="E124" s="47" t="s">
        <v>713</v>
      </c>
      <c r="F124" s="47" t="s">
        <v>748</v>
      </c>
      <c r="G124" s="41">
        <v>11</v>
      </c>
      <c r="H124" s="18" t="str">
        <f t="shared" si="2"/>
        <v>132</v>
      </c>
    </row>
    <row r="125" spans="1:8" ht="16.5" customHeight="1" x14ac:dyDescent="0.25">
      <c r="A125" s="23">
        <v>13213</v>
      </c>
      <c r="B125" s="45" t="s">
        <v>366</v>
      </c>
      <c r="C125" s="24" t="s">
        <v>73</v>
      </c>
      <c r="D125" s="46" t="s">
        <v>783</v>
      </c>
      <c r="E125" s="47" t="s">
        <v>713</v>
      </c>
      <c r="F125" s="47" t="s">
        <v>669</v>
      </c>
      <c r="G125" s="41">
        <v>6</v>
      </c>
      <c r="H125" s="18" t="str">
        <f t="shared" si="2"/>
        <v>132</v>
      </c>
    </row>
    <row r="126" spans="1:8" ht="16.5" customHeight="1" x14ac:dyDescent="0.25">
      <c r="A126" s="23">
        <v>13234</v>
      </c>
      <c r="B126" s="45" t="s">
        <v>20</v>
      </c>
      <c r="C126" s="24" t="s">
        <v>62</v>
      </c>
      <c r="D126" s="46" t="s">
        <v>777</v>
      </c>
      <c r="E126" s="47" t="s">
        <v>713</v>
      </c>
      <c r="F126" s="47" t="s">
        <v>662</v>
      </c>
      <c r="G126" s="41">
        <v>276</v>
      </c>
      <c r="H126" s="18" t="str">
        <f t="shared" si="2"/>
        <v>132</v>
      </c>
    </row>
    <row r="127" spans="1:8" ht="16.5" customHeight="1" x14ac:dyDescent="0.25">
      <c r="A127" s="23">
        <v>13252</v>
      </c>
      <c r="B127" s="45" t="s">
        <v>14</v>
      </c>
      <c r="C127" s="24" t="s">
        <v>67</v>
      </c>
      <c r="D127" s="46" t="s">
        <v>786</v>
      </c>
      <c r="E127" s="47" t="s">
        <v>712</v>
      </c>
      <c r="F127" s="47" t="s">
        <v>305</v>
      </c>
      <c r="G127" s="41">
        <v>69</v>
      </c>
      <c r="H127" s="18" t="str">
        <f t="shared" si="2"/>
        <v>132</v>
      </c>
    </row>
    <row r="128" spans="1:8" ht="16.5" customHeight="1" x14ac:dyDescent="0.25">
      <c r="A128" s="23">
        <v>13264</v>
      </c>
      <c r="B128" s="45" t="s">
        <v>368</v>
      </c>
      <c r="C128" s="24" t="s">
        <v>73</v>
      </c>
      <c r="D128" s="46" t="s">
        <v>784</v>
      </c>
      <c r="E128" s="47" t="s">
        <v>713</v>
      </c>
      <c r="F128" s="47" t="s">
        <v>98</v>
      </c>
      <c r="G128" s="41">
        <v>205</v>
      </c>
      <c r="H128" s="18" t="str">
        <f t="shared" si="2"/>
        <v>132</v>
      </c>
    </row>
    <row r="129" spans="1:8" ht="16.5" customHeight="1" x14ac:dyDescent="0.25">
      <c r="A129" s="23">
        <v>13276</v>
      </c>
      <c r="B129" s="45" t="s">
        <v>369</v>
      </c>
      <c r="C129" s="24" t="s">
        <v>73</v>
      </c>
      <c r="D129" s="46" t="s">
        <v>780</v>
      </c>
      <c r="E129" s="47" t="s">
        <v>712</v>
      </c>
      <c r="F129" s="47" t="s">
        <v>125</v>
      </c>
      <c r="G129" s="41">
        <v>68</v>
      </c>
      <c r="H129" s="18" t="str">
        <f t="shared" si="2"/>
        <v>132</v>
      </c>
    </row>
    <row r="130" spans="1:8" ht="16.5" customHeight="1" x14ac:dyDescent="0.25">
      <c r="A130" s="23">
        <v>13279</v>
      </c>
      <c r="B130" s="45" t="s">
        <v>141</v>
      </c>
      <c r="C130" s="24" t="s">
        <v>126</v>
      </c>
      <c r="D130" s="46" t="s">
        <v>776</v>
      </c>
      <c r="E130" s="47" t="s">
        <v>712</v>
      </c>
      <c r="F130" s="47" t="s">
        <v>663</v>
      </c>
      <c r="G130" s="41">
        <v>101</v>
      </c>
      <c r="H130" s="18" t="str">
        <f t="shared" si="2"/>
        <v>132</v>
      </c>
    </row>
    <row r="131" spans="1:8" ht="16.5" customHeight="1" x14ac:dyDescent="0.25">
      <c r="A131" s="23">
        <v>13282</v>
      </c>
      <c r="B131" s="45" t="s">
        <v>604</v>
      </c>
      <c r="C131" s="24" t="s">
        <v>58</v>
      </c>
      <c r="D131" s="46" t="s">
        <v>776</v>
      </c>
      <c r="E131" s="47" t="s">
        <v>713</v>
      </c>
      <c r="F131" s="47" t="s">
        <v>98</v>
      </c>
      <c r="G131" s="41">
        <v>84</v>
      </c>
      <c r="H131" s="18" t="str">
        <f t="shared" si="2"/>
        <v>132</v>
      </c>
    </row>
    <row r="132" spans="1:8" ht="16.5" customHeight="1" x14ac:dyDescent="0.25">
      <c r="A132" s="23">
        <v>13289</v>
      </c>
      <c r="B132" s="45" t="s">
        <v>371</v>
      </c>
      <c r="C132" s="24" t="s">
        <v>73</v>
      </c>
      <c r="D132" s="46" t="s">
        <v>781</v>
      </c>
      <c r="E132" s="47" t="s">
        <v>712</v>
      </c>
      <c r="F132" s="47" t="s">
        <v>125</v>
      </c>
      <c r="G132" s="41">
        <v>98</v>
      </c>
      <c r="H132" s="18" t="str">
        <f t="shared" si="2"/>
        <v>132</v>
      </c>
    </row>
    <row r="133" spans="1:8" ht="16.5" customHeight="1" x14ac:dyDescent="0.25">
      <c r="A133" s="23">
        <v>13291</v>
      </c>
      <c r="B133" s="45" t="s">
        <v>372</v>
      </c>
      <c r="C133" s="24" t="s">
        <v>73</v>
      </c>
      <c r="D133" s="46" t="s">
        <v>781</v>
      </c>
      <c r="E133" s="47" t="s">
        <v>713</v>
      </c>
      <c r="F133" s="47" t="s">
        <v>251</v>
      </c>
      <c r="G133" s="41">
        <v>46</v>
      </c>
      <c r="H133" s="18" t="str">
        <f t="shared" si="2"/>
        <v>132</v>
      </c>
    </row>
    <row r="134" spans="1:8" ht="16.5" customHeight="1" x14ac:dyDescent="0.25">
      <c r="A134" s="23">
        <v>13295</v>
      </c>
      <c r="B134" s="45" t="s">
        <v>373</v>
      </c>
      <c r="C134" s="24" t="s">
        <v>73</v>
      </c>
      <c r="D134" s="46" t="s">
        <v>778</v>
      </c>
      <c r="E134" s="47" t="s">
        <v>713</v>
      </c>
      <c r="F134" s="47" t="s">
        <v>318</v>
      </c>
      <c r="G134" s="41">
        <v>120</v>
      </c>
      <c r="H134" s="18" t="str">
        <f t="shared" si="2"/>
        <v>132</v>
      </c>
    </row>
    <row r="135" spans="1:8" ht="16.5" customHeight="1" x14ac:dyDescent="0.25">
      <c r="A135" s="23">
        <v>13299</v>
      </c>
      <c r="B135" s="45" t="s">
        <v>262</v>
      </c>
      <c r="C135" s="24" t="s">
        <v>73</v>
      </c>
      <c r="D135" s="46" t="s">
        <v>789</v>
      </c>
      <c r="E135" s="47" t="s">
        <v>713</v>
      </c>
      <c r="F135" s="47" t="s">
        <v>308</v>
      </c>
      <c r="G135" s="41">
        <v>74</v>
      </c>
      <c r="H135" s="18" t="str">
        <f t="shared" si="2"/>
        <v>132</v>
      </c>
    </row>
    <row r="136" spans="1:8" ht="16.5" customHeight="1" x14ac:dyDescent="0.25">
      <c r="A136" s="23">
        <v>13303</v>
      </c>
      <c r="B136" s="45" t="s">
        <v>134</v>
      </c>
      <c r="C136" s="24" t="s">
        <v>74</v>
      </c>
      <c r="D136" s="46" t="s">
        <v>777</v>
      </c>
      <c r="E136" s="47" t="s">
        <v>712</v>
      </c>
      <c r="F136" s="47" t="s">
        <v>163</v>
      </c>
      <c r="G136" s="41">
        <v>86</v>
      </c>
      <c r="H136" s="18" t="str">
        <f t="shared" si="2"/>
        <v>133</v>
      </c>
    </row>
    <row r="137" spans="1:8" ht="16.5" customHeight="1" x14ac:dyDescent="0.25">
      <c r="A137" s="23">
        <v>13305</v>
      </c>
      <c r="B137" s="45" t="s">
        <v>258</v>
      </c>
      <c r="C137" s="24" t="s">
        <v>689</v>
      </c>
      <c r="D137" s="46" t="s">
        <v>782</v>
      </c>
      <c r="E137" s="47" t="s">
        <v>712</v>
      </c>
      <c r="F137" s="47" t="s">
        <v>762</v>
      </c>
      <c r="G137" s="41">
        <v>106</v>
      </c>
      <c r="H137" s="18" t="str">
        <f t="shared" si="2"/>
        <v>133</v>
      </c>
    </row>
    <row r="138" spans="1:8" ht="16.5" customHeight="1" x14ac:dyDescent="0.25">
      <c r="A138" s="23">
        <v>13307</v>
      </c>
      <c r="B138" s="45" t="s">
        <v>355</v>
      </c>
      <c r="C138" s="24" t="s">
        <v>690</v>
      </c>
      <c r="D138" s="46" t="s">
        <v>781</v>
      </c>
      <c r="E138" s="47" t="s">
        <v>712</v>
      </c>
      <c r="F138" s="47" t="s">
        <v>305</v>
      </c>
      <c r="G138" s="41">
        <v>45</v>
      </c>
      <c r="H138" s="18" t="str">
        <f t="shared" si="2"/>
        <v>133</v>
      </c>
    </row>
    <row r="139" spans="1:8" ht="16.5" customHeight="1" x14ac:dyDescent="0.25">
      <c r="A139" s="23">
        <v>13312</v>
      </c>
      <c r="B139" s="45" t="s">
        <v>601</v>
      </c>
      <c r="C139" s="24" t="s">
        <v>67</v>
      </c>
      <c r="D139" s="46" t="s">
        <v>784</v>
      </c>
      <c r="E139" s="47" t="s">
        <v>713</v>
      </c>
      <c r="F139" s="47" t="s">
        <v>305</v>
      </c>
      <c r="G139" s="41">
        <v>93</v>
      </c>
      <c r="H139" s="18" t="str">
        <f t="shared" si="2"/>
        <v>133</v>
      </c>
    </row>
    <row r="140" spans="1:8" ht="16.5" customHeight="1" x14ac:dyDescent="0.25">
      <c r="A140" s="23">
        <v>13314</v>
      </c>
      <c r="B140" s="45" t="s">
        <v>259</v>
      </c>
      <c r="C140" s="24" t="s">
        <v>74</v>
      </c>
      <c r="D140" s="46" t="s">
        <v>776</v>
      </c>
      <c r="E140" s="47" t="s">
        <v>713</v>
      </c>
      <c r="F140" s="47" t="s">
        <v>305</v>
      </c>
      <c r="G140" s="41">
        <v>80</v>
      </c>
      <c r="H140" s="18" t="str">
        <f t="shared" si="2"/>
        <v>133</v>
      </c>
    </row>
    <row r="141" spans="1:8" ht="16.5" customHeight="1" x14ac:dyDescent="0.25">
      <c r="A141" s="23">
        <v>13316</v>
      </c>
      <c r="B141" s="45" t="s">
        <v>374</v>
      </c>
      <c r="C141" s="24" t="s">
        <v>67</v>
      </c>
      <c r="D141" s="46" t="s">
        <v>781</v>
      </c>
      <c r="E141" s="47" t="s">
        <v>713</v>
      </c>
      <c r="F141" s="47" t="s">
        <v>155</v>
      </c>
      <c r="G141" s="41">
        <v>94</v>
      </c>
      <c r="H141" s="18" t="str">
        <f t="shared" si="2"/>
        <v>133</v>
      </c>
    </row>
    <row r="142" spans="1:8" ht="16.5" customHeight="1" x14ac:dyDescent="0.25">
      <c r="A142" s="23">
        <v>13334</v>
      </c>
      <c r="B142" s="45" t="s">
        <v>45</v>
      </c>
      <c r="C142" s="24" t="s">
        <v>61</v>
      </c>
      <c r="D142" s="46" t="s">
        <v>778</v>
      </c>
      <c r="E142" s="47" t="s">
        <v>713</v>
      </c>
      <c r="F142" s="47" t="s">
        <v>162</v>
      </c>
      <c r="G142" s="41">
        <v>106</v>
      </c>
      <c r="H142" s="18" t="str">
        <f t="shared" si="2"/>
        <v>133</v>
      </c>
    </row>
    <row r="143" spans="1:8" ht="16.5" customHeight="1" x14ac:dyDescent="0.25">
      <c r="A143" s="23">
        <v>13336</v>
      </c>
      <c r="B143" s="45" t="s">
        <v>377</v>
      </c>
      <c r="C143" s="24" t="s">
        <v>63</v>
      </c>
      <c r="D143" s="46" t="s">
        <v>777</v>
      </c>
      <c r="E143" s="47" t="s">
        <v>713</v>
      </c>
      <c r="F143" s="47" t="s">
        <v>661</v>
      </c>
      <c r="G143" s="41">
        <v>44</v>
      </c>
      <c r="H143" s="18" t="str">
        <f t="shared" si="2"/>
        <v>133</v>
      </c>
    </row>
    <row r="144" spans="1:8" ht="16.5" customHeight="1" x14ac:dyDescent="0.25">
      <c r="A144" s="23">
        <v>13350</v>
      </c>
      <c r="B144" s="45" t="s">
        <v>260</v>
      </c>
      <c r="C144" s="24" t="s">
        <v>691</v>
      </c>
      <c r="D144" s="46" t="s">
        <v>780</v>
      </c>
      <c r="E144" s="47" t="s">
        <v>712</v>
      </c>
      <c r="F144" s="47" t="s">
        <v>300</v>
      </c>
      <c r="G144" s="41">
        <v>316</v>
      </c>
      <c r="H144" s="18" t="str">
        <f t="shared" si="2"/>
        <v>133</v>
      </c>
    </row>
    <row r="145" spans="1:8" ht="16.5" customHeight="1" x14ac:dyDescent="0.25">
      <c r="A145" s="23">
        <v>13352</v>
      </c>
      <c r="B145" s="45" t="s">
        <v>261</v>
      </c>
      <c r="C145" s="24" t="s">
        <v>74</v>
      </c>
      <c r="D145" s="46" t="s">
        <v>782</v>
      </c>
      <c r="E145" s="47" t="s">
        <v>713</v>
      </c>
      <c r="F145" s="47" t="s">
        <v>125</v>
      </c>
      <c r="G145" s="41">
        <v>173</v>
      </c>
      <c r="H145" s="18" t="str">
        <f t="shared" si="2"/>
        <v>133</v>
      </c>
    </row>
    <row r="146" spans="1:8" ht="16.5" customHeight="1" x14ac:dyDescent="0.25">
      <c r="A146" s="23">
        <v>13421</v>
      </c>
      <c r="B146" s="45" t="s">
        <v>380</v>
      </c>
      <c r="C146" s="24" t="s">
        <v>70</v>
      </c>
      <c r="D146" s="46" t="s">
        <v>785</v>
      </c>
      <c r="E146" s="47" t="s">
        <v>713</v>
      </c>
      <c r="F146" s="47" t="s">
        <v>168</v>
      </c>
      <c r="G146" s="41">
        <v>133</v>
      </c>
      <c r="H146" s="18" t="str">
        <f t="shared" si="2"/>
        <v>134</v>
      </c>
    </row>
    <row r="147" spans="1:8" ht="16.5" customHeight="1" x14ac:dyDescent="0.25">
      <c r="A147" s="23">
        <v>13428</v>
      </c>
      <c r="B147" s="45" t="s">
        <v>262</v>
      </c>
      <c r="C147" s="24" t="s">
        <v>657</v>
      </c>
      <c r="D147" s="46" t="s">
        <v>790</v>
      </c>
      <c r="E147" s="47" t="s">
        <v>713</v>
      </c>
      <c r="F147" s="47" t="s">
        <v>206</v>
      </c>
      <c r="G147" s="41">
        <v>137</v>
      </c>
      <c r="H147" s="18" t="str">
        <f t="shared" si="2"/>
        <v>134</v>
      </c>
    </row>
    <row r="148" spans="1:8" ht="16.5" customHeight="1" x14ac:dyDescent="0.25">
      <c r="A148" s="23">
        <v>13447</v>
      </c>
      <c r="B148" s="45" t="s">
        <v>355</v>
      </c>
      <c r="C148" s="24" t="s">
        <v>692</v>
      </c>
      <c r="D148" s="46" t="s">
        <v>781</v>
      </c>
      <c r="E148" s="47" t="s">
        <v>712</v>
      </c>
      <c r="F148" s="47" t="s">
        <v>251</v>
      </c>
      <c r="G148" s="41">
        <v>101</v>
      </c>
      <c r="H148" s="18" t="str">
        <f t="shared" si="2"/>
        <v>134</v>
      </c>
    </row>
    <row r="149" spans="1:8" ht="16.5" customHeight="1" x14ac:dyDescent="0.25">
      <c r="A149" s="23">
        <v>13458</v>
      </c>
      <c r="B149" s="45" t="s">
        <v>263</v>
      </c>
      <c r="C149" s="24" t="s">
        <v>67</v>
      </c>
      <c r="D149" s="46" t="s">
        <v>777</v>
      </c>
      <c r="E149" s="47" t="s">
        <v>713</v>
      </c>
      <c r="F149" s="47" t="s">
        <v>251</v>
      </c>
      <c r="G149" s="41">
        <v>11</v>
      </c>
      <c r="H149" s="18" t="str">
        <f t="shared" si="2"/>
        <v>134</v>
      </c>
    </row>
    <row r="150" spans="1:8" ht="16.5" customHeight="1" x14ac:dyDescent="0.25">
      <c r="A150" s="23">
        <v>13464</v>
      </c>
      <c r="B150" s="45" t="s">
        <v>801</v>
      </c>
      <c r="C150" s="24" t="s">
        <v>67</v>
      </c>
      <c r="D150" s="46" t="s">
        <v>782</v>
      </c>
      <c r="E150" s="47" t="s">
        <v>713</v>
      </c>
      <c r="F150" s="47" t="s">
        <v>251</v>
      </c>
      <c r="G150" s="41">
        <v>36</v>
      </c>
      <c r="H150" s="18" t="str">
        <f t="shared" si="2"/>
        <v>134</v>
      </c>
    </row>
    <row r="151" spans="1:8" ht="16.5" customHeight="1" x14ac:dyDescent="0.25">
      <c r="A151" s="23">
        <v>13465</v>
      </c>
      <c r="B151" s="45" t="s">
        <v>381</v>
      </c>
      <c r="C151" s="24" t="s">
        <v>67</v>
      </c>
      <c r="D151" s="46" t="s">
        <v>776</v>
      </c>
      <c r="E151" s="47" t="s">
        <v>713</v>
      </c>
      <c r="F151" s="47" t="s">
        <v>251</v>
      </c>
      <c r="G151" s="41">
        <v>295</v>
      </c>
      <c r="H151" s="18" t="str">
        <f t="shared" si="2"/>
        <v>134</v>
      </c>
    </row>
    <row r="152" spans="1:8" ht="16.5" customHeight="1" x14ac:dyDescent="0.25">
      <c r="A152" s="23">
        <v>13468</v>
      </c>
      <c r="B152" s="45" t="s">
        <v>382</v>
      </c>
      <c r="C152" s="24" t="s">
        <v>67</v>
      </c>
      <c r="D152" s="46" t="s">
        <v>781</v>
      </c>
      <c r="E152" s="47" t="s">
        <v>713</v>
      </c>
      <c r="F152" s="47" t="s">
        <v>318</v>
      </c>
      <c r="G152" s="41">
        <v>116</v>
      </c>
      <c r="H152" s="18" t="str">
        <f t="shared" si="2"/>
        <v>134</v>
      </c>
    </row>
    <row r="153" spans="1:8" ht="16.5" customHeight="1" x14ac:dyDescent="0.25">
      <c r="A153" s="23">
        <v>13476</v>
      </c>
      <c r="B153" s="45" t="s">
        <v>184</v>
      </c>
      <c r="C153" s="24" t="s">
        <v>67</v>
      </c>
      <c r="D153" s="46" t="s">
        <v>784</v>
      </c>
      <c r="E153" s="47" t="s">
        <v>712</v>
      </c>
      <c r="F153" s="47" t="s">
        <v>176</v>
      </c>
      <c r="G153" s="41">
        <v>391</v>
      </c>
      <c r="H153" s="18" t="str">
        <f t="shared" si="2"/>
        <v>134</v>
      </c>
    </row>
    <row r="154" spans="1:8" ht="16.5" customHeight="1" x14ac:dyDescent="0.25">
      <c r="A154" s="23">
        <v>15102</v>
      </c>
      <c r="B154" s="45" t="s">
        <v>112</v>
      </c>
      <c r="C154" s="24" t="s">
        <v>654</v>
      </c>
      <c r="D154" s="46" t="s">
        <v>790</v>
      </c>
      <c r="E154" s="47" t="s">
        <v>713</v>
      </c>
      <c r="F154" s="47" t="s">
        <v>170</v>
      </c>
      <c r="G154" s="41">
        <v>297</v>
      </c>
      <c r="H154" s="18" t="str">
        <f t="shared" si="2"/>
        <v>151</v>
      </c>
    </row>
    <row r="155" spans="1:8" ht="16.5" customHeight="1" x14ac:dyDescent="0.25">
      <c r="A155" s="23">
        <v>15103</v>
      </c>
      <c r="B155" s="45" t="s">
        <v>383</v>
      </c>
      <c r="C155" s="24" t="s">
        <v>72</v>
      </c>
      <c r="D155" s="46" t="s">
        <v>788</v>
      </c>
      <c r="E155" s="47" t="s">
        <v>713</v>
      </c>
      <c r="F155" s="47" t="s">
        <v>728</v>
      </c>
      <c r="G155" s="41">
        <v>92</v>
      </c>
      <c r="H155" s="18" t="str">
        <f t="shared" si="2"/>
        <v>151</v>
      </c>
    </row>
    <row r="156" spans="1:8" ht="16.5" customHeight="1" x14ac:dyDescent="0.25">
      <c r="A156" s="23">
        <v>15117</v>
      </c>
      <c r="B156" s="45" t="s">
        <v>24</v>
      </c>
      <c r="C156" s="24" t="s">
        <v>654</v>
      </c>
      <c r="D156" s="46" t="s">
        <v>791</v>
      </c>
      <c r="E156" s="47" t="s">
        <v>713</v>
      </c>
      <c r="F156" s="47" t="s">
        <v>248</v>
      </c>
      <c r="G156" s="41">
        <v>101</v>
      </c>
      <c r="H156" s="18" t="str">
        <f t="shared" si="2"/>
        <v>151</v>
      </c>
    </row>
    <row r="157" spans="1:8" ht="15.75" x14ac:dyDescent="0.25">
      <c r="A157" s="23">
        <v>15211</v>
      </c>
      <c r="B157" s="45" t="s">
        <v>46</v>
      </c>
      <c r="C157" s="24" t="s">
        <v>73</v>
      </c>
      <c r="D157" s="46" t="s">
        <v>776</v>
      </c>
      <c r="E157" s="47" t="s">
        <v>713</v>
      </c>
      <c r="F157" s="47" t="s">
        <v>660</v>
      </c>
      <c r="G157" s="41">
        <v>108</v>
      </c>
      <c r="H157" s="18" t="str">
        <f t="shared" si="2"/>
        <v>152</v>
      </c>
    </row>
    <row r="158" spans="1:8" ht="16.5" customHeight="1" x14ac:dyDescent="0.25">
      <c r="A158" s="23">
        <v>15216</v>
      </c>
      <c r="B158" s="45" t="s">
        <v>608</v>
      </c>
      <c r="C158" s="24" t="s">
        <v>70</v>
      </c>
      <c r="D158" s="46" t="s">
        <v>781</v>
      </c>
      <c r="E158" s="47" t="s">
        <v>712</v>
      </c>
      <c r="F158" s="47" t="s">
        <v>168</v>
      </c>
      <c r="G158" s="41">
        <v>103</v>
      </c>
      <c r="H158" s="18" t="str">
        <f t="shared" si="2"/>
        <v>152</v>
      </c>
    </row>
    <row r="159" spans="1:8" ht="16.5" customHeight="1" x14ac:dyDescent="0.25">
      <c r="A159" s="23">
        <v>15217</v>
      </c>
      <c r="B159" s="45" t="s">
        <v>152</v>
      </c>
      <c r="C159" s="24" t="s">
        <v>73</v>
      </c>
      <c r="D159" s="46" t="s">
        <v>782</v>
      </c>
      <c r="E159" s="47" t="s">
        <v>713</v>
      </c>
      <c r="F159" s="47" t="s">
        <v>316</v>
      </c>
      <c r="G159" s="41">
        <v>116</v>
      </c>
      <c r="H159" s="18" t="str">
        <f t="shared" si="2"/>
        <v>152</v>
      </c>
    </row>
    <row r="160" spans="1:8" ht="16.5" customHeight="1" x14ac:dyDescent="0.25">
      <c r="A160" s="23">
        <v>15301</v>
      </c>
      <c r="B160" s="45" t="s">
        <v>7</v>
      </c>
      <c r="C160" s="24" t="s">
        <v>67</v>
      </c>
      <c r="D160" s="46" t="s">
        <v>792</v>
      </c>
      <c r="E160" s="47" t="s">
        <v>712</v>
      </c>
      <c r="F160" s="47" t="s">
        <v>306</v>
      </c>
      <c r="G160" s="41">
        <v>140</v>
      </c>
      <c r="H160" s="18" t="str">
        <f t="shared" si="2"/>
        <v>153</v>
      </c>
    </row>
    <row r="161" spans="1:8" ht="16.5" customHeight="1" x14ac:dyDescent="0.25">
      <c r="A161" s="23">
        <v>15322</v>
      </c>
      <c r="B161" s="45" t="s">
        <v>143</v>
      </c>
      <c r="C161" s="24" t="s">
        <v>68</v>
      </c>
      <c r="D161" s="46" t="s">
        <v>776</v>
      </c>
      <c r="E161" s="47" t="s">
        <v>713</v>
      </c>
      <c r="F161" s="47" t="s">
        <v>245</v>
      </c>
      <c r="G161" s="41">
        <v>839</v>
      </c>
      <c r="H161" s="18" t="str">
        <f t="shared" si="2"/>
        <v>153</v>
      </c>
    </row>
    <row r="162" spans="1:8" ht="16.5" customHeight="1" x14ac:dyDescent="0.25">
      <c r="A162" s="23">
        <v>15327</v>
      </c>
      <c r="B162" s="45" t="s">
        <v>386</v>
      </c>
      <c r="C162" s="24" t="s">
        <v>295</v>
      </c>
      <c r="D162" s="46" t="s">
        <v>780</v>
      </c>
      <c r="E162" s="47" t="s">
        <v>713</v>
      </c>
      <c r="F162" s="47" t="s">
        <v>734</v>
      </c>
      <c r="G162" s="41">
        <v>214</v>
      </c>
      <c r="H162" s="18" t="str">
        <f t="shared" si="2"/>
        <v>153</v>
      </c>
    </row>
    <row r="163" spans="1:8" ht="16.5" customHeight="1" x14ac:dyDescent="0.25">
      <c r="A163" s="23">
        <v>15329</v>
      </c>
      <c r="B163" s="45" t="s">
        <v>185</v>
      </c>
      <c r="C163" s="24" t="s">
        <v>295</v>
      </c>
      <c r="D163" s="46" t="s">
        <v>786</v>
      </c>
      <c r="E163" s="47" t="s">
        <v>713</v>
      </c>
      <c r="F163" s="47" t="s">
        <v>310</v>
      </c>
      <c r="G163" s="41">
        <v>876</v>
      </c>
      <c r="H163" s="18" t="str">
        <f t="shared" si="2"/>
        <v>153</v>
      </c>
    </row>
    <row r="164" spans="1:8" ht="16.5" customHeight="1" x14ac:dyDescent="0.25">
      <c r="A164" s="23">
        <v>15330</v>
      </c>
      <c r="B164" s="45" t="s">
        <v>607</v>
      </c>
      <c r="C164" s="24" t="s">
        <v>86</v>
      </c>
      <c r="D164" s="46" t="s">
        <v>784</v>
      </c>
      <c r="E164" s="47" t="s">
        <v>712</v>
      </c>
      <c r="F164" s="47" t="s">
        <v>248</v>
      </c>
      <c r="G164" s="41">
        <v>102</v>
      </c>
      <c r="H164" s="18" t="str">
        <f t="shared" si="2"/>
        <v>153</v>
      </c>
    </row>
    <row r="165" spans="1:8" ht="16.5" customHeight="1" x14ac:dyDescent="0.25">
      <c r="A165" s="23">
        <v>15332</v>
      </c>
      <c r="B165" s="45" t="s">
        <v>609</v>
      </c>
      <c r="C165" s="24" t="s">
        <v>61</v>
      </c>
      <c r="D165" s="46" t="s">
        <v>776</v>
      </c>
      <c r="E165" s="47" t="s">
        <v>713</v>
      </c>
      <c r="F165" s="47" t="s">
        <v>736</v>
      </c>
      <c r="G165" s="41">
        <v>422</v>
      </c>
      <c r="H165" s="18" t="str">
        <f t="shared" si="2"/>
        <v>153</v>
      </c>
    </row>
    <row r="166" spans="1:8" ht="16.5" customHeight="1" x14ac:dyDescent="0.25">
      <c r="A166" s="23">
        <v>15386</v>
      </c>
      <c r="B166" s="45" t="s">
        <v>387</v>
      </c>
      <c r="C166" s="24" t="s">
        <v>72</v>
      </c>
      <c r="D166" s="46" t="s">
        <v>784</v>
      </c>
      <c r="E166" s="47" t="s">
        <v>713</v>
      </c>
      <c r="F166" s="47" t="s">
        <v>168</v>
      </c>
      <c r="G166" s="41">
        <v>101</v>
      </c>
      <c r="H166" s="18" t="str">
        <f t="shared" si="2"/>
        <v>153</v>
      </c>
    </row>
    <row r="167" spans="1:8" ht="16.5" customHeight="1" x14ac:dyDescent="0.25">
      <c r="A167" s="23">
        <v>15601</v>
      </c>
      <c r="B167" s="45" t="s">
        <v>15</v>
      </c>
      <c r="C167" s="24" t="s">
        <v>73</v>
      </c>
      <c r="D167" s="46" t="s">
        <v>781</v>
      </c>
      <c r="E167" s="47" t="s">
        <v>713</v>
      </c>
      <c r="F167" s="47" t="s">
        <v>202</v>
      </c>
      <c r="G167" s="41">
        <v>187</v>
      </c>
      <c r="H167" s="18" t="str">
        <f t="shared" si="2"/>
        <v>156</v>
      </c>
    </row>
    <row r="168" spans="1:8" ht="16.5" customHeight="1" x14ac:dyDescent="0.25">
      <c r="A168" s="23">
        <v>15607</v>
      </c>
      <c r="B168" s="45" t="s">
        <v>18</v>
      </c>
      <c r="C168" s="24" t="s">
        <v>126</v>
      </c>
      <c r="D168" s="46" t="s">
        <v>781</v>
      </c>
      <c r="E168" s="47" t="s">
        <v>713</v>
      </c>
      <c r="F168" s="47" t="s">
        <v>741</v>
      </c>
      <c r="G168" s="41">
        <v>206</v>
      </c>
      <c r="H168" s="18" t="str">
        <f t="shared" si="2"/>
        <v>156</v>
      </c>
    </row>
    <row r="169" spans="1:8" ht="16.5" customHeight="1" x14ac:dyDescent="0.25">
      <c r="A169" s="23">
        <v>15610</v>
      </c>
      <c r="B169" s="45" t="s">
        <v>10</v>
      </c>
      <c r="C169" s="24" t="s">
        <v>693</v>
      </c>
      <c r="D169" s="46" t="s">
        <v>784</v>
      </c>
      <c r="E169" s="47" t="s">
        <v>713</v>
      </c>
      <c r="F169" s="47" t="s">
        <v>306</v>
      </c>
      <c r="G169" s="41">
        <v>199</v>
      </c>
      <c r="H169" s="18" t="str">
        <f t="shared" si="2"/>
        <v>156</v>
      </c>
    </row>
    <row r="170" spans="1:8" ht="16.5" customHeight="1" x14ac:dyDescent="0.25">
      <c r="A170" s="23">
        <v>15628</v>
      </c>
      <c r="B170" s="45" t="s">
        <v>277</v>
      </c>
      <c r="C170" s="24" t="s">
        <v>60</v>
      </c>
      <c r="D170" s="46" t="s">
        <v>792</v>
      </c>
      <c r="E170" s="47" t="s">
        <v>713</v>
      </c>
      <c r="F170" s="47" t="s">
        <v>98</v>
      </c>
      <c r="G170" s="41">
        <v>183</v>
      </c>
      <c r="H170" s="18" t="str">
        <f t="shared" si="2"/>
        <v>156</v>
      </c>
    </row>
    <row r="171" spans="1:8" ht="16.5" customHeight="1" x14ac:dyDescent="0.25">
      <c r="A171" s="23">
        <v>15633</v>
      </c>
      <c r="B171" s="45" t="s">
        <v>389</v>
      </c>
      <c r="C171" s="24" t="s">
        <v>68</v>
      </c>
      <c r="D171" s="46" t="s">
        <v>782</v>
      </c>
      <c r="E171" s="47" t="s">
        <v>713</v>
      </c>
      <c r="F171" s="47" t="s">
        <v>153</v>
      </c>
      <c r="G171" s="41">
        <v>614</v>
      </c>
      <c r="H171" s="18" t="str">
        <f t="shared" si="2"/>
        <v>156</v>
      </c>
    </row>
    <row r="172" spans="1:8" ht="16.5" customHeight="1" x14ac:dyDescent="0.25">
      <c r="A172" s="23">
        <v>15635</v>
      </c>
      <c r="B172" s="45" t="s">
        <v>135</v>
      </c>
      <c r="C172" s="24" t="s">
        <v>86</v>
      </c>
      <c r="D172" s="46" t="s">
        <v>780</v>
      </c>
      <c r="E172" s="47" t="s">
        <v>712</v>
      </c>
      <c r="F172" s="47" t="s">
        <v>248</v>
      </c>
      <c r="G172" s="41">
        <v>17</v>
      </c>
      <c r="H172" s="18" t="str">
        <f t="shared" si="2"/>
        <v>156</v>
      </c>
    </row>
    <row r="173" spans="1:8" ht="16.5" customHeight="1" x14ac:dyDescent="0.25">
      <c r="A173" s="23">
        <v>15640</v>
      </c>
      <c r="B173" s="45" t="s">
        <v>144</v>
      </c>
      <c r="C173" s="24" t="s">
        <v>68</v>
      </c>
      <c r="D173" s="46" t="s">
        <v>781</v>
      </c>
      <c r="E173" s="47" t="s">
        <v>712</v>
      </c>
      <c r="F173" s="47" t="s">
        <v>666</v>
      </c>
      <c r="G173" s="41">
        <v>300</v>
      </c>
      <c r="H173" s="18" t="str">
        <f t="shared" si="2"/>
        <v>156</v>
      </c>
    </row>
    <row r="174" spans="1:8" ht="16.5" customHeight="1" x14ac:dyDescent="0.25">
      <c r="A174" s="23">
        <v>15804</v>
      </c>
      <c r="B174" s="45" t="s">
        <v>391</v>
      </c>
      <c r="C174" s="24" t="s">
        <v>68</v>
      </c>
      <c r="D174" s="46" t="s">
        <v>780</v>
      </c>
      <c r="E174" s="47" t="s">
        <v>713</v>
      </c>
      <c r="F174" s="47" t="s">
        <v>245</v>
      </c>
      <c r="G174" s="41">
        <v>79</v>
      </c>
      <c r="H174" s="18" t="str">
        <f t="shared" si="2"/>
        <v>158</v>
      </c>
    </row>
    <row r="175" spans="1:8" ht="16.5" customHeight="1" x14ac:dyDescent="0.25">
      <c r="A175" s="23">
        <v>15805</v>
      </c>
      <c r="B175" s="45" t="s">
        <v>392</v>
      </c>
      <c r="C175" s="24" t="s">
        <v>68</v>
      </c>
      <c r="D175" s="46" t="s">
        <v>786</v>
      </c>
      <c r="E175" s="47" t="s">
        <v>713</v>
      </c>
      <c r="F175" s="47" t="s">
        <v>749</v>
      </c>
      <c r="G175" s="41">
        <v>69</v>
      </c>
      <c r="H175" s="18" t="str">
        <f t="shared" ref="H175:H238" si="3">LEFT(A175,3)</f>
        <v>158</v>
      </c>
    </row>
    <row r="176" spans="1:8" ht="16.5" customHeight="1" x14ac:dyDescent="0.25">
      <c r="A176" s="23">
        <v>15815</v>
      </c>
      <c r="B176" s="45" t="s">
        <v>393</v>
      </c>
      <c r="C176" s="24" t="s">
        <v>73</v>
      </c>
      <c r="D176" s="46" t="s">
        <v>786</v>
      </c>
      <c r="E176" s="47" t="s">
        <v>713</v>
      </c>
      <c r="F176" s="47" t="s">
        <v>301</v>
      </c>
      <c r="G176" s="41">
        <v>290</v>
      </c>
      <c r="H176" s="18" t="str">
        <f t="shared" si="3"/>
        <v>158</v>
      </c>
    </row>
    <row r="177" spans="1:8" ht="16.5" customHeight="1" x14ac:dyDescent="0.25">
      <c r="A177" s="23">
        <v>15816</v>
      </c>
      <c r="B177" s="45" t="s">
        <v>394</v>
      </c>
      <c r="C177" s="24" t="s">
        <v>73</v>
      </c>
      <c r="D177" s="46" t="s">
        <v>776</v>
      </c>
      <c r="E177" s="47" t="s">
        <v>713</v>
      </c>
      <c r="F177" s="47" t="s">
        <v>735</v>
      </c>
      <c r="G177" s="41">
        <v>49</v>
      </c>
      <c r="H177" s="18" t="str">
        <f t="shared" si="3"/>
        <v>158</v>
      </c>
    </row>
    <row r="178" spans="1:8" ht="16.5" customHeight="1" x14ac:dyDescent="0.25">
      <c r="A178" s="23">
        <v>15818</v>
      </c>
      <c r="B178" s="45" t="s">
        <v>612</v>
      </c>
      <c r="C178" s="24" t="s">
        <v>86</v>
      </c>
      <c r="D178" s="46" t="s">
        <v>786</v>
      </c>
      <c r="E178" s="47" t="s">
        <v>712</v>
      </c>
      <c r="F178" s="47" t="s">
        <v>248</v>
      </c>
      <c r="G178" s="41">
        <v>189</v>
      </c>
      <c r="H178" s="18" t="str">
        <f t="shared" si="3"/>
        <v>158</v>
      </c>
    </row>
    <row r="179" spans="1:8" ht="16.5" customHeight="1" x14ac:dyDescent="0.25">
      <c r="A179" s="23" t="s">
        <v>186</v>
      </c>
      <c r="B179" s="45" t="s">
        <v>113</v>
      </c>
      <c r="C179" s="24" t="s">
        <v>85</v>
      </c>
      <c r="D179" s="46" t="s">
        <v>786</v>
      </c>
      <c r="E179" s="47" t="s">
        <v>712</v>
      </c>
      <c r="F179" s="47" t="s">
        <v>301</v>
      </c>
      <c r="G179" s="41">
        <v>575</v>
      </c>
      <c r="H179" s="18" t="str">
        <f t="shared" si="3"/>
        <v>158</v>
      </c>
    </row>
    <row r="180" spans="1:8" ht="16.5" customHeight="1" x14ac:dyDescent="0.25">
      <c r="A180" s="23">
        <v>16108</v>
      </c>
      <c r="B180" s="45" t="s">
        <v>115</v>
      </c>
      <c r="C180" s="24" t="s">
        <v>58</v>
      </c>
      <c r="D180" s="46" t="s">
        <v>782</v>
      </c>
      <c r="E180" s="47" t="s">
        <v>712</v>
      </c>
      <c r="F180" s="47" t="s">
        <v>208</v>
      </c>
      <c r="G180" s="41">
        <v>191</v>
      </c>
      <c r="H180" s="18" t="str">
        <f t="shared" si="3"/>
        <v>161</v>
      </c>
    </row>
    <row r="181" spans="1:8" ht="16.5" customHeight="1" x14ac:dyDescent="0.25">
      <c r="A181" s="23">
        <v>16117</v>
      </c>
      <c r="B181" s="45" t="s">
        <v>264</v>
      </c>
      <c r="C181" s="24" t="s">
        <v>58</v>
      </c>
      <c r="D181" s="46" t="s">
        <v>776</v>
      </c>
      <c r="E181" s="47" t="s">
        <v>713</v>
      </c>
      <c r="F181" s="47" t="s">
        <v>208</v>
      </c>
      <c r="G181" s="41">
        <v>176</v>
      </c>
      <c r="H181" s="18" t="str">
        <f t="shared" si="3"/>
        <v>161</v>
      </c>
    </row>
    <row r="182" spans="1:8" ht="16.5" customHeight="1" x14ac:dyDescent="0.25">
      <c r="A182" s="23">
        <v>16118</v>
      </c>
      <c r="B182" s="45" t="s">
        <v>265</v>
      </c>
      <c r="C182" s="24" t="s">
        <v>61</v>
      </c>
      <c r="D182" s="46" t="s">
        <v>775</v>
      </c>
      <c r="E182" s="47" t="s">
        <v>712</v>
      </c>
      <c r="F182" s="47" t="s">
        <v>208</v>
      </c>
      <c r="G182" s="41">
        <v>177</v>
      </c>
      <c r="H182" s="18" t="str">
        <f t="shared" si="3"/>
        <v>161</v>
      </c>
    </row>
    <row r="183" spans="1:8" ht="16.5" customHeight="1" x14ac:dyDescent="0.25">
      <c r="A183" s="23">
        <v>16122</v>
      </c>
      <c r="B183" s="45" t="s">
        <v>106</v>
      </c>
      <c r="C183" s="24" t="s">
        <v>63</v>
      </c>
      <c r="D183" s="46" t="s">
        <v>782</v>
      </c>
      <c r="E183" s="47" t="s">
        <v>713</v>
      </c>
      <c r="F183" s="47" t="s">
        <v>720</v>
      </c>
      <c r="G183" s="41">
        <v>115</v>
      </c>
      <c r="H183" s="18" t="str">
        <f t="shared" si="3"/>
        <v>161</v>
      </c>
    </row>
    <row r="184" spans="1:8" ht="16.5" customHeight="1" x14ac:dyDescent="0.25">
      <c r="A184" s="23">
        <v>16123</v>
      </c>
      <c r="B184" s="45" t="s">
        <v>222</v>
      </c>
      <c r="C184" s="24" t="s">
        <v>67</v>
      </c>
      <c r="D184" s="46" t="s">
        <v>777</v>
      </c>
      <c r="E184" s="47" t="s">
        <v>713</v>
      </c>
      <c r="F184" s="47" t="s">
        <v>200</v>
      </c>
      <c r="G184" s="41">
        <v>58</v>
      </c>
      <c r="H184" s="18" t="str">
        <f t="shared" si="3"/>
        <v>161</v>
      </c>
    </row>
    <row r="185" spans="1:8" ht="16.5" customHeight="1" x14ac:dyDescent="0.25">
      <c r="A185" s="23">
        <v>16133</v>
      </c>
      <c r="B185" s="45" t="s">
        <v>613</v>
      </c>
      <c r="C185" s="24" t="s">
        <v>67</v>
      </c>
      <c r="D185" s="46" t="s">
        <v>777</v>
      </c>
      <c r="E185" s="47" t="s">
        <v>712</v>
      </c>
      <c r="F185" s="47" t="s">
        <v>200</v>
      </c>
      <c r="G185" s="41">
        <v>566</v>
      </c>
      <c r="H185" s="18" t="str">
        <f t="shared" si="3"/>
        <v>161</v>
      </c>
    </row>
    <row r="186" spans="1:8" ht="16.5" customHeight="1" x14ac:dyDescent="0.25">
      <c r="A186" s="23">
        <v>16139</v>
      </c>
      <c r="B186" s="45" t="s">
        <v>266</v>
      </c>
      <c r="C186" s="24" t="s">
        <v>73</v>
      </c>
      <c r="D186" s="46" t="s">
        <v>776</v>
      </c>
      <c r="E186" s="47" t="s">
        <v>712</v>
      </c>
      <c r="F186" s="47" t="s">
        <v>200</v>
      </c>
      <c r="G186" s="41">
        <v>97</v>
      </c>
      <c r="H186" s="18" t="str">
        <f t="shared" si="3"/>
        <v>161</v>
      </c>
    </row>
    <row r="187" spans="1:8" ht="15.75" x14ac:dyDescent="0.25">
      <c r="A187" s="23">
        <v>16140</v>
      </c>
      <c r="B187" s="45" t="s">
        <v>396</v>
      </c>
      <c r="C187" s="24" t="s">
        <v>58</v>
      </c>
      <c r="D187" s="46" t="s">
        <v>781</v>
      </c>
      <c r="E187" s="47" t="s">
        <v>713</v>
      </c>
      <c r="F187" s="47" t="s">
        <v>208</v>
      </c>
      <c r="G187" s="41">
        <v>6</v>
      </c>
      <c r="H187" s="18" t="str">
        <f t="shared" si="3"/>
        <v>161</v>
      </c>
    </row>
    <row r="188" spans="1:8" ht="15.75" x14ac:dyDescent="0.25">
      <c r="A188" s="23">
        <v>16143</v>
      </c>
      <c r="B188" s="45" t="s">
        <v>267</v>
      </c>
      <c r="C188" s="24" t="s">
        <v>58</v>
      </c>
      <c r="D188" s="46" t="s">
        <v>785</v>
      </c>
      <c r="E188" s="47" t="s">
        <v>712</v>
      </c>
      <c r="F188" s="47" t="s">
        <v>208</v>
      </c>
      <c r="G188" s="41">
        <v>14</v>
      </c>
      <c r="H188" s="18" t="str">
        <f t="shared" si="3"/>
        <v>161</v>
      </c>
    </row>
    <row r="189" spans="1:8" ht="16.5" customHeight="1" x14ac:dyDescent="0.25">
      <c r="A189" s="23">
        <v>16147</v>
      </c>
      <c r="B189" s="45" t="s">
        <v>614</v>
      </c>
      <c r="C189" s="24" t="s">
        <v>58</v>
      </c>
      <c r="D189" s="46" t="s">
        <v>784</v>
      </c>
      <c r="E189" s="47" t="s">
        <v>713</v>
      </c>
      <c r="F189" s="47" t="s">
        <v>208</v>
      </c>
      <c r="G189" s="41">
        <v>2</v>
      </c>
      <c r="H189" s="18" t="str">
        <f t="shared" si="3"/>
        <v>161</v>
      </c>
    </row>
    <row r="190" spans="1:8" ht="16.5" customHeight="1" x14ac:dyDescent="0.25">
      <c r="A190" s="23">
        <v>16203</v>
      </c>
      <c r="B190" s="45" t="s">
        <v>398</v>
      </c>
      <c r="C190" s="24" t="s">
        <v>66</v>
      </c>
      <c r="D190" s="46" t="s">
        <v>781</v>
      </c>
      <c r="E190" s="47" t="s">
        <v>712</v>
      </c>
      <c r="F190" s="47" t="s">
        <v>756</v>
      </c>
      <c r="G190" s="41">
        <v>16</v>
      </c>
      <c r="H190" s="18" t="str">
        <f t="shared" si="3"/>
        <v>162</v>
      </c>
    </row>
    <row r="191" spans="1:8" ht="16.5" customHeight="1" x14ac:dyDescent="0.25">
      <c r="A191" s="23">
        <v>16205</v>
      </c>
      <c r="B191" s="45" t="s">
        <v>399</v>
      </c>
      <c r="C191" s="24" t="s">
        <v>58</v>
      </c>
      <c r="D191" s="46" t="s">
        <v>784</v>
      </c>
      <c r="E191" s="47" t="s">
        <v>712</v>
      </c>
      <c r="F191" s="47" t="s">
        <v>208</v>
      </c>
      <c r="G191" s="41">
        <v>76</v>
      </c>
      <c r="H191" s="18" t="str">
        <f t="shared" si="3"/>
        <v>162</v>
      </c>
    </row>
    <row r="192" spans="1:8" ht="16.5" customHeight="1" x14ac:dyDescent="0.25">
      <c r="A192" s="23">
        <v>16207</v>
      </c>
      <c r="B192" s="45" t="s">
        <v>26</v>
      </c>
      <c r="C192" s="24" t="s">
        <v>73</v>
      </c>
      <c r="D192" s="46" t="s">
        <v>776</v>
      </c>
      <c r="E192" s="47" t="s">
        <v>713</v>
      </c>
      <c r="F192" s="47" t="s">
        <v>730</v>
      </c>
      <c r="G192" s="41">
        <v>59</v>
      </c>
      <c r="H192" s="18" t="str">
        <f t="shared" si="3"/>
        <v>162</v>
      </c>
    </row>
    <row r="193" spans="1:8" ht="16.5" customHeight="1" x14ac:dyDescent="0.25">
      <c r="A193" s="23">
        <v>16210</v>
      </c>
      <c r="B193" s="45" t="s">
        <v>400</v>
      </c>
      <c r="C193" s="24" t="s">
        <v>73</v>
      </c>
      <c r="D193" s="46" t="s">
        <v>777</v>
      </c>
      <c r="E193" s="47" t="s">
        <v>712</v>
      </c>
      <c r="F193" s="47" t="s">
        <v>317</v>
      </c>
      <c r="G193" s="41">
        <v>53</v>
      </c>
      <c r="H193" s="18" t="str">
        <f t="shared" si="3"/>
        <v>162</v>
      </c>
    </row>
    <row r="194" spans="1:8" ht="16.5" customHeight="1" x14ac:dyDescent="0.25">
      <c r="A194" s="23">
        <v>16212</v>
      </c>
      <c r="B194" s="45" t="s">
        <v>401</v>
      </c>
      <c r="C194" s="24" t="s">
        <v>58</v>
      </c>
      <c r="D194" s="46" t="s">
        <v>782</v>
      </c>
      <c r="E194" s="47" t="s">
        <v>713</v>
      </c>
      <c r="F194" s="47" t="s">
        <v>208</v>
      </c>
      <c r="G194" s="41">
        <v>17</v>
      </c>
      <c r="H194" s="18" t="str">
        <f t="shared" si="3"/>
        <v>162</v>
      </c>
    </row>
    <row r="195" spans="1:8" ht="16.5" customHeight="1" x14ac:dyDescent="0.25">
      <c r="A195" s="23">
        <v>16221</v>
      </c>
      <c r="B195" s="45" t="s">
        <v>105</v>
      </c>
      <c r="C195" s="24" t="s">
        <v>58</v>
      </c>
      <c r="D195" s="46" t="s">
        <v>775</v>
      </c>
      <c r="E195" s="47" t="s">
        <v>712</v>
      </c>
      <c r="F195" s="47" t="s">
        <v>210</v>
      </c>
      <c r="G195" s="41">
        <v>2</v>
      </c>
      <c r="H195" s="18" t="str">
        <f t="shared" si="3"/>
        <v>162</v>
      </c>
    </row>
    <row r="196" spans="1:8" ht="16.5" customHeight="1" x14ac:dyDescent="0.25">
      <c r="A196" s="23">
        <v>16234</v>
      </c>
      <c r="B196" s="45" t="s">
        <v>402</v>
      </c>
      <c r="C196" s="24" t="s">
        <v>58</v>
      </c>
      <c r="D196" s="46" t="s">
        <v>781</v>
      </c>
      <c r="E196" s="47" t="s">
        <v>713</v>
      </c>
      <c r="F196" s="47" t="s">
        <v>210</v>
      </c>
      <c r="G196" s="41">
        <v>19</v>
      </c>
      <c r="H196" s="18" t="str">
        <f t="shared" si="3"/>
        <v>162</v>
      </c>
    </row>
    <row r="197" spans="1:8" ht="16.5" customHeight="1" x14ac:dyDescent="0.25">
      <c r="A197" s="23">
        <v>16235</v>
      </c>
      <c r="B197" s="45" t="s">
        <v>102</v>
      </c>
      <c r="C197" s="24" t="s">
        <v>58</v>
      </c>
      <c r="D197" s="46" t="s">
        <v>779</v>
      </c>
      <c r="E197" s="47" t="s">
        <v>712</v>
      </c>
      <c r="F197" s="47" t="s">
        <v>161</v>
      </c>
      <c r="G197" s="41">
        <v>167</v>
      </c>
      <c r="H197" s="18" t="str">
        <f t="shared" si="3"/>
        <v>162</v>
      </c>
    </row>
    <row r="198" spans="1:8" ht="16.5" customHeight="1" x14ac:dyDescent="0.25">
      <c r="A198" s="23">
        <v>16237</v>
      </c>
      <c r="B198" s="45" t="s">
        <v>403</v>
      </c>
      <c r="C198" s="24" t="s">
        <v>58</v>
      </c>
      <c r="D198" s="46" t="s">
        <v>783</v>
      </c>
      <c r="E198" s="47" t="s">
        <v>712</v>
      </c>
      <c r="F198" s="47" t="s">
        <v>208</v>
      </c>
      <c r="G198" s="41">
        <v>19</v>
      </c>
      <c r="H198" s="18" t="str">
        <f t="shared" si="3"/>
        <v>162</v>
      </c>
    </row>
    <row r="199" spans="1:8" ht="16.5" customHeight="1" x14ac:dyDescent="0.25">
      <c r="A199" s="23">
        <v>16238</v>
      </c>
      <c r="B199" s="45" t="s">
        <v>404</v>
      </c>
      <c r="C199" s="24" t="s">
        <v>67</v>
      </c>
      <c r="D199" s="46" t="s">
        <v>783</v>
      </c>
      <c r="E199" s="47" t="s">
        <v>713</v>
      </c>
      <c r="F199" s="47" t="s">
        <v>669</v>
      </c>
      <c r="G199" s="41">
        <v>45</v>
      </c>
      <c r="H199" s="18" t="str">
        <f t="shared" si="3"/>
        <v>162</v>
      </c>
    </row>
    <row r="200" spans="1:8" ht="16.5" customHeight="1" x14ac:dyDescent="0.25">
      <c r="A200" s="23">
        <v>16240</v>
      </c>
      <c r="B200" s="45" t="s">
        <v>405</v>
      </c>
      <c r="C200" s="24" t="s">
        <v>73</v>
      </c>
      <c r="D200" s="46" t="s">
        <v>786</v>
      </c>
      <c r="E200" s="47" t="s">
        <v>712</v>
      </c>
      <c r="F200" s="47" t="s">
        <v>200</v>
      </c>
      <c r="G200" s="41">
        <v>76</v>
      </c>
      <c r="H200" s="18" t="str">
        <f t="shared" si="3"/>
        <v>162</v>
      </c>
    </row>
    <row r="201" spans="1:8" ht="16.5" customHeight="1" x14ac:dyDescent="0.25">
      <c r="A201" s="23">
        <v>16245</v>
      </c>
      <c r="B201" s="45" t="s">
        <v>620</v>
      </c>
      <c r="C201" s="24" t="s">
        <v>58</v>
      </c>
      <c r="D201" s="46" t="s">
        <v>775</v>
      </c>
      <c r="E201" s="47" t="s">
        <v>712</v>
      </c>
      <c r="F201" s="47" t="s">
        <v>210</v>
      </c>
      <c r="G201" s="41">
        <v>10</v>
      </c>
      <c r="H201" s="18" t="str">
        <f t="shared" si="3"/>
        <v>162</v>
      </c>
    </row>
    <row r="202" spans="1:8" ht="16.5" customHeight="1" x14ac:dyDescent="0.25">
      <c r="A202" s="23">
        <v>16246</v>
      </c>
      <c r="B202" s="45" t="s">
        <v>397</v>
      </c>
      <c r="C202" s="24" t="s">
        <v>68</v>
      </c>
      <c r="D202" s="46" t="s">
        <v>780</v>
      </c>
      <c r="E202" s="47" t="s">
        <v>712</v>
      </c>
      <c r="F202" s="47" t="s">
        <v>669</v>
      </c>
      <c r="G202" s="41">
        <v>12</v>
      </c>
      <c r="H202" s="18" t="str">
        <f t="shared" si="3"/>
        <v>162</v>
      </c>
    </row>
    <row r="203" spans="1:8" ht="16.5" customHeight="1" x14ac:dyDescent="0.25">
      <c r="A203" s="23">
        <v>16250</v>
      </c>
      <c r="B203" s="45" t="s">
        <v>268</v>
      </c>
      <c r="C203" s="24" t="s">
        <v>73</v>
      </c>
      <c r="D203" s="46" t="s">
        <v>782</v>
      </c>
      <c r="E203" s="47" t="s">
        <v>713</v>
      </c>
      <c r="F203" s="47" t="s">
        <v>730</v>
      </c>
      <c r="G203" s="41">
        <v>23</v>
      </c>
      <c r="H203" s="18" t="str">
        <f t="shared" si="3"/>
        <v>162</v>
      </c>
    </row>
    <row r="204" spans="1:8" ht="16.5" customHeight="1" x14ac:dyDescent="0.25">
      <c r="A204" s="23">
        <v>16316</v>
      </c>
      <c r="B204" s="45" t="s">
        <v>188</v>
      </c>
      <c r="C204" s="24" t="s">
        <v>58</v>
      </c>
      <c r="D204" s="46" t="s">
        <v>785</v>
      </c>
      <c r="E204" s="47" t="s">
        <v>712</v>
      </c>
      <c r="F204" s="47" t="s">
        <v>722</v>
      </c>
      <c r="G204" s="41">
        <v>7</v>
      </c>
      <c r="H204" s="18" t="str">
        <f t="shared" si="3"/>
        <v>163</v>
      </c>
    </row>
    <row r="205" spans="1:8" ht="16.5" customHeight="1" x14ac:dyDescent="0.25">
      <c r="A205" s="23">
        <v>16317</v>
      </c>
      <c r="B205" s="45" t="s">
        <v>406</v>
      </c>
      <c r="C205" s="24" t="s">
        <v>68</v>
      </c>
      <c r="D205" s="46" t="s">
        <v>775</v>
      </c>
      <c r="E205" s="47" t="s">
        <v>682</v>
      </c>
      <c r="F205" s="47" t="s">
        <v>720</v>
      </c>
      <c r="G205" s="41">
        <v>6</v>
      </c>
      <c r="H205" s="18" t="str">
        <f t="shared" si="3"/>
        <v>163</v>
      </c>
    </row>
    <row r="206" spans="1:8" ht="16.5" customHeight="1" x14ac:dyDescent="0.25">
      <c r="A206" s="23">
        <v>16317</v>
      </c>
      <c r="B206" s="45" t="s">
        <v>406</v>
      </c>
      <c r="C206" s="24" t="s">
        <v>802</v>
      </c>
      <c r="D206" s="46" t="s">
        <v>775</v>
      </c>
      <c r="E206" s="47" t="s">
        <v>683</v>
      </c>
      <c r="F206" s="47" t="s">
        <v>720</v>
      </c>
      <c r="G206" s="41">
        <v>109</v>
      </c>
      <c r="H206" s="18" t="str">
        <f t="shared" si="3"/>
        <v>163</v>
      </c>
    </row>
    <row r="207" spans="1:8" ht="16.5" customHeight="1" x14ac:dyDescent="0.25">
      <c r="A207" s="23">
        <v>16319</v>
      </c>
      <c r="B207" s="45" t="s">
        <v>106</v>
      </c>
      <c r="C207" s="24" t="s">
        <v>58</v>
      </c>
      <c r="D207" s="46" t="s">
        <v>776</v>
      </c>
      <c r="E207" s="47" t="s">
        <v>713</v>
      </c>
      <c r="F207" s="47" t="s">
        <v>720</v>
      </c>
      <c r="G207" s="41">
        <v>69</v>
      </c>
      <c r="H207" s="18" t="str">
        <f t="shared" si="3"/>
        <v>163</v>
      </c>
    </row>
    <row r="208" spans="1:8" ht="16.5" customHeight="1" x14ac:dyDescent="0.25">
      <c r="A208" s="23">
        <v>16320</v>
      </c>
      <c r="B208" s="45" t="s">
        <v>407</v>
      </c>
      <c r="C208" s="24" t="s">
        <v>70</v>
      </c>
      <c r="D208" s="46" t="s">
        <v>790</v>
      </c>
      <c r="E208" s="47" t="s">
        <v>713</v>
      </c>
      <c r="F208" s="47" t="s">
        <v>181</v>
      </c>
      <c r="G208" s="41">
        <v>5</v>
      </c>
      <c r="H208" s="18" t="str">
        <f t="shared" si="3"/>
        <v>163</v>
      </c>
    </row>
    <row r="209" spans="1:8" ht="16.5" customHeight="1" x14ac:dyDescent="0.25">
      <c r="A209" s="23">
        <v>16321</v>
      </c>
      <c r="B209" s="45" t="s">
        <v>269</v>
      </c>
      <c r="C209" s="24" t="s">
        <v>73</v>
      </c>
      <c r="D209" s="46" t="s">
        <v>792</v>
      </c>
      <c r="E209" s="47" t="s">
        <v>712</v>
      </c>
      <c r="F209" s="47" t="s">
        <v>317</v>
      </c>
      <c r="G209" s="41">
        <v>111</v>
      </c>
      <c r="H209" s="18" t="str">
        <f t="shared" si="3"/>
        <v>163</v>
      </c>
    </row>
    <row r="210" spans="1:8" ht="16.5" customHeight="1" x14ac:dyDescent="0.25">
      <c r="A210" s="23">
        <v>16328</v>
      </c>
      <c r="B210" s="45" t="s">
        <v>628</v>
      </c>
      <c r="C210" s="24" t="s">
        <v>58</v>
      </c>
      <c r="D210" s="46" t="s">
        <v>779</v>
      </c>
      <c r="E210" s="47" t="s">
        <v>712</v>
      </c>
      <c r="F210" s="47" t="s">
        <v>720</v>
      </c>
      <c r="G210" s="41">
        <v>57</v>
      </c>
      <c r="H210" s="18" t="str">
        <f t="shared" si="3"/>
        <v>163</v>
      </c>
    </row>
    <row r="211" spans="1:8" ht="16.5" customHeight="1" x14ac:dyDescent="0.25">
      <c r="A211" s="23">
        <v>16330</v>
      </c>
      <c r="B211" s="45" t="s">
        <v>624</v>
      </c>
      <c r="C211" s="24" t="s">
        <v>58</v>
      </c>
      <c r="D211" s="46" t="s">
        <v>784</v>
      </c>
      <c r="E211" s="47" t="s">
        <v>713</v>
      </c>
      <c r="F211" s="47" t="s">
        <v>730</v>
      </c>
      <c r="G211" s="41">
        <v>12</v>
      </c>
      <c r="H211" s="18" t="str">
        <f t="shared" si="3"/>
        <v>163</v>
      </c>
    </row>
    <row r="212" spans="1:8" ht="16.5" customHeight="1" x14ac:dyDescent="0.25">
      <c r="A212" s="23">
        <v>16338</v>
      </c>
      <c r="B212" s="45" t="s">
        <v>271</v>
      </c>
      <c r="C212" s="24" t="s">
        <v>73</v>
      </c>
      <c r="D212" s="46" t="s">
        <v>776</v>
      </c>
      <c r="E212" s="47" t="s">
        <v>712</v>
      </c>
      <c r="F212" s="47" t="s">
        <v>317</v>
      </c>
      <c r="G212" s="41">
        <v>10</v>
      </c>
      <c r="H212" s="18" t="str">
        <f t="shared" si="3"/>
        <v>163</v>
      </c>
    </row>
    <row r="213" spans="1:8" ht="16.5" customHeight="1" x14ac:dyDescent="0.25">
      <c r="A213" s="23">
        <v>16339</v>
      </c>
      <c r="B213" s="45" t="s">
        <v>272</v>
      </c>
      <c r="C213" s="24" t="s">
        <v>58</v>
      </c>
      <c r="D213" s="46" t="s">
        <v>776</v>
      </c>
      <c r="E213" s="47" t="s">
        <v>713</v>
      </c>
      <c r="F213" s="47" t="s">
        <v>203</v>
      </c>
      <c r="G213" s="41">
        <v>10</v>
      </c>
      <c r="H213" s="18" t="str">
        <f t="shared" si="3"/>
        <v>163</v>
      </c>
    </row>
    <row r="214" spans="1:8" ht="16.5" customHeight="1" x14ac:dyDescent="0.25">
      <c r="A214" s="23">
        <v>16345</v>
      </c>
      <c r="B214" s="45" t="s">
        <v>408</v>
      </c>
      <c r="C214" s="24" t="s">
        <v>73</v>
      </c>
      <c r="D214" s="46" t="s">
        <v>784</v>
      </c>
      <c r="E214" s="47" t="s">
        <v>712</v>
      </c>
      <c r="F214" s="47" t="s">
        <v>730</v>
      </c>
      <c r="G214" s="41">
        <v>349</v>
      </c>
      <c r="H214" s="18" t="str">
        <f t="shared" si="3"/>
        <v>163</v>
      </c>
    </row>
    <row r="215" spans="1:8" ht="16.5" customHeight="1" x14ac:dyDescent="0.25">
      <c r="A215" s="23">
        <v>16347</v>
      </c>
      <c r="B215" s="45" t="s">
        <v>274</v>
      </c>
      <c r="C215" s="24" t="s">
        <v>58</v>
      </c>
      <c r="D215" s="46" t="s">
        <v>780</v>
      </c>
      <c r="E215" s="47" t="s">
        <v>712</v>
      </c>
      <c r="F215" s="47" t="s">
        <v>203</v>
      </c>
      <c r="G215" s="41">
        <v>7</v>
      </c>
      <c r="H215" s="18" t="str">
        <f t="shared" si="3"/>
        <v>163</v>
      </c>
    </row>
    <row r="216" spans="1:8" ht="16.5" customHeight="1" x14ac:dyDescent="0.25">
      <c r="A216" s="23">
        <v>16350</v>
      </c>
      <c r="B216" s="45" t="s">
        <v>618</v>
      </c>
      <c r="C216" s="24" t="s">
        <v>58</v>
      </c>
      <c r="D216" s="46" t="s">
        <v>790</v>
      </c>
      <c r="E216" s="47" t="s">
        <v>712</v>
      </c>
      <c r="F216" s="47" t="s">
        <v>208</v>
      </c>
      <c r="G216" s="41">
        <v>377</v>
      </c>
      <c r="H216" s="18" t="str">
        <f t="shared" si="3"/>
        <v>163</v>
      </c>
    </row>
    <row r="217" spans="1:8" ht="16.5" customHeight="1" x14ac:dyDescent="0.25">
      <c r="A217" s="23">
        <v>16406</v>
      </c>
      <c r="B217" s="45" t="s">
        <v>138</v>
      </c>
      <c r="C217" s="24" t="s">
        <v>73</v>
      </c>
      <c r="D217" s="46" t="s">
        <v>777</v>
      </c>
      <c r="E217" s="47" t="s">
        <v>712</v>
      </c>
      <c r="F217" s="47" t="s">
        <v>750</v>
      </c>
      <c r="G217" s="41">
        <v>58</v>
      </c>
      <c r="H217" s="18" t="str">
        <f t="shared" si="3"/>
        <v>164</v>
      </c>
    </row>
    <row r="218" spans="1:8" ht="16.5" customHeight="1" x14ac:dyDescent="0.25">
      <c r="A218" s="23">
        <v>16409</v>
      </c>
      <c r="B218" s="45" t="s">
        <v>47</v>
      </c>
      <c r="C218" s="24" t="s">
        <v>73</v>
      </c>
      <c r="D218" s="46" t="s">
        <v>786</v>
      </c>
      <c r="E218" s="47" t="s">
        <v>712</v>
      </c>
      <c r="F218" s="47" t="s">
        <v>317</v>
      </c>
      <c r="G218" s="41">
        <v>7</v>
      </c>
      <c r="H218" s="18" t="str">
        <f t="shared" si="3"/>
        <v>164</v>
      </c>
    </row>
    <row r="219" spans="1:8" ht="15.75" x14ac:dyDescent="0.25">
      <c r="A219" s="23">
        <v>16413</v>
      </c>
      <c r="B219" s="45" t="s">
        <v>189</v>
      </c>
      <c r="C219" s="24" t="s">
        <v>58</v>
      </c>
      <c r="D219" s="46" t="s">
        <v>786</v>
      </c>
      <c r="E219" s="47" t="s">
        <v>713</v>
      </c>
      <c r="F219" s="47" t="s">
        <v>210</v>
      </c>
      <c r="G219" s="41">
        <v>12</v>
      </c>
      <c r="H219" s="18" t="str">
        <f t="shared" si="3"/>
        <v>164</v>
      </c>
    </row>
    <row r="220" spans="1:8" ht="16.5" customHeight="1" x14ac:dyDescent="0.25">
      <c r="A220" s="23">
        <v>16415</v>
      </c>
      <c r="B220" s="45" t="s">
        <v>409</v>
      </c>
      <c r="C220" s="24" t="s">
        <v>58</v>
      </c>
      <c r="D220" s="46" t="s">
        <v>781</v>
      </c>
      <c r="E220" s="47" t="s">
        <v>713</v>
      </c>
      <c r="F220" s="47" t="s">
        <v>204</v>
      </c>
      <c r="G220" s="41">
        <v>14</v>
      </c>
      <c r="H220" s="18" t="str">
        <f t="shared" si="3"/>
        <v>164</v>
      </c>
    </row>
    <row r="221" spans="1:8" ht="16.5" customHeight="1" x14ac:dyDescent="0.25">
      <c r="A221" s="23">
        <v>16420</v>
      </c>
      <c r="B221" s="45" t="s">
        <v>410</v>
      </c>
      <c r="C221" s="24" t="s">
        <v>58</v>
      </c>
      <c r="D221" s="46" t="s">
        <v>777</v>
      </c>
      <c r="E221" s="47" t="s">
        <v>713</v>
      </c>
      <c r="F221" s="47" t="s">
        <v>317</v>
      </c>
      <c r="G221" s="41">
        <v>46</v>
      </c>
      <c r="H221" s="18" t="str">
        <f t="shared" si="3"/>
        <v>164</v>
      </c>
    </row>
    <row r="222" spans="1:8" ht="16.5" customHeight="1" x14ac:dyDescent="0.25">
      <c r="A222" s="23">
        <v>16426</v>
      </c>
      <c r="B222" s="45" t="s">
        <v>190</v>
      </c>
      <c r="C222" s="24" t="s">
        <v>58</v>
      </c>
      <c r="D222" s="46" t="s">
        <v>783</v>
      </c>
      <c r="E222" s="47" t="s">
        <v>712</v>
      </c>
      <c r="F222" s="47" t="s">
        <v>201</v>
      </c>
      <c r="G222" s="41">
        <v>48</v>
      </c>
      <c r="H222" s="18" t="str">
        <f t="shared" si="3"/>
        <v>164</v>
      </c>
    </row>
    <row r="223" spans="1:8" ht="16.5" customHeight="1" x14ac:dyDescent="0.25">
      <c r="A223" s="23">
        <v>16428</v>
      </c>
      <c r="B223" s="45" t="s">
        <v>630</v>
      </c>
      <c r="C223" s="24" t="s">
        <v>58</v>
      </c>
      <c r="D223" s="46" t="s">
        <v>789</v>
      </c>
      <c r="E223" s="47" t="s">
        <v>712</v>
      </c>
      <c r="F223" s="47" t="s">
        <v>725</v>
      </c>
      <c r="G223" s="41">
        <v>2</v>
      </c>
      <c r="H223" s="18" t="str">
        <f t="shared" si="3"/>
        <v>164</v>
      </c>
    </row>
    <row r="224" spans="1:8" ht="16.5" customHeight="1" x14ac:dyDescent="0.25">
      <c r="A224" s="23">
        <v>16443</v>
      </c>
      <c r="B224" s="45" t="s">
        <v>191</v>
      </c>
      <c r="C224" s="24" t="s">
        <v>73</v>
      </c>
      <c r="D224" s="46" t="s">
        <v>776</v>
      </c>
      <c r="E224" s="47" t="s">
        <v>712</v>
      </c>
      <c r="F224" s="47" t="s">
        <v>720</v>
      </c>
      <c r="G224" s="41">
        <v>36</v>
      </c>
      <c r="H224" s="18" t="str">
        <f t="shared" si="3"/>
        <v>164</v>
      </c>
    </row>
    <row r="225" spans="1:8" ht="16.5" customHeight="1" x14ac:dyDescent="0.25">
      <c r="A225" s="23">
        <v>16447</v>
      </c>
      <c r="B225" s="45" t="s">
        <v>19</v>
      </c>
      <c r="C225" s="24" t="s">
        <v>73</v>
      </c>
      <c r="D225" s="46" t="s">
        <v>779</v>
      </c>
      <c r="E225" s="47" t="s">
        <v>712</v>
      </c>
      <c r="F225" s="47" t="s">
        <v>160</v>
      </c>
      <c r="G225" s="41">
        <v>74</v>
      </c>
      <c r="H225" s="18" t="str">
        <f t="shared" si="3"/>
        <v>164</v>
      </c>
    </row>
    <row r="226" spans="1:8" ht="16.5" customHeight="1" x14ac:dyDescent="0.25">
      <c r="A226" s="23">
        <v>16454</v>
      </c>
      <c r="B226" s="45" t="s">
        <v>625</v>
      </c>
      <c r="C226" s="24" t="s">
        <v>58</v>
      </c>
      <c r="D226" s="46" t="s">
        <v>775</v>
      </c>
      <c r="E226" s="47" t="s">
        <v>712</v>
      </c>
      <c r="F226" s="47" t="s">
        <v>201</v>
      </c>
      <c r="G226" s="41">
        <v>34</v>
      </c>
      <c r="H226" s="18" t="str">
        <f t="shared" si="3"/>
        <v>164</v>
      </c>
    </row>
    <row r="227" spans="1:8" ht="16.5" customHeight="1" x14ac:dyDescent="0.25">
      <c r="A227" s="23">
        <v>16455</v>
      </c>
      <c r="B227" s="45" t="s">
        <v>617</v>
      </c>
      <c r="C227" s="24" t="s">
        <v>58</v>
      </c>
      <c r="D227" s="46" t="s">
        <v>785</v>
      </c>
      <c r="E227" s="47" t="s">
        <v>712</v>
      </c>
      <c r="F227" s="47" t="s">
        <v>201</v>
      </c>
      <c r="G227" s="41">
        <v>72</v>
      </c>
      <c r="H227" s="18" t="str">
        <f t="shared" si="3"/>
        <v>164</v>
      </c>
    </row>
    <row r="228" spans="1:8" ht="16.5" customHeight="1" x14ac:dyDescent="0.25">
      <c r="A228" s="23">
        <v>16456</v>
      </c>
      <c r="B228" s="45" t="s">
        <v>616</v>
      </c>
      <c r="C228" s="24" t="s">
        <v>58</v>
      </c>
      <c r="D228" s="46" t="s">
        <v>790</v>
      </c>
      <c r="E228" s="47" t="s">
        <v>712</v>
      </c>
      <c r="F228" s="47" t="s">
        <v>210</v>
      </c>
      <c r="G228" s="41">
        <v>21</v>
      </c>
      <c r="H228" s="18" t="str">
        <f t="shared" si="3"/>
        <v>164</v>
      </c>
    </row>
    <row r="229" spans="1:8" ht="16.5" customHeight="1" x14ac:dyDescent="0.25">
      <c r="A229" s="23">
        <v>16502</v>
      </c>
      <c r="B229" s="45" t="s">
        <v>623</v>
      </c>
      <c r="C229" s="24" t="s">
        <v>58</v>
      </c>
      <c r="D229" s="46" t="s">
        <v>777</v>
      </c>
      <c r="E229" s="47" t="s">
        <v>712</v>
      </c>
      <c r="F229" s="47" t="s">
        <v>201</v>
      </c>
      <c r="G229" s="41">
        <v>14</v>
      </c>
      <c r="H229" s="18" t="str">
        <f t="shared" si="3"/>
        <v>165</v>
      </c>
    </row>
    <row r="230" spans="1:8" ht="16.5" customHeight="1" x14ac:dyDescent="0.25">
      <c r="A230" s="23">
        <v>16503</v>
      </c>
      <c r="B230" s="45" t="s">
        <v>412</v>
      </c>
      <c r="C230" s="24" t="s">
        <v>58</v>
      </c>
      <c r="D230" s="46" t="s">
        <v>776</v>
      </c>
      <c r="E230" s="47" t="s">
        <v>712</v>
      </c>
      <c r="F230" s="47" t="s">
        <v>720</v>
      </c>
      <c r="G230" s="41">
        <v>12</v>
      </c>
      <c r="H230" s="18" t="str">
        <f t="shared" si="3"/>
        <v>165</v>
      </c>
    </row>
    <row r="231" spans="1:8" ht="16.5" customHeight="1" x14ac:dyDescent="0.25">
      <c r="A231" s="23">
        <v>16505</v>
      </c>
      <c r="B231" s="45" t="s">
        <v>192</v>
      </c>
      <c r="C231" s="24" t="s">
        <v>58</v>
      </c>
      <c r="D231" s="46" t="s">
        <v>784</v>
      </c>
      <c r="E231" s="47" t="s">
        <v>712</v>
      </c>
      <c r="F231" s="47" t="s">
        <v>203</v>
      </c>
      <c r="G231" s="41">
        <v>12</v>
      </c>
      <c r="H231" s="18" t="str">
        <f t="shared" si="3"/>
        <v>165</v>
      </c>
    </row>
    <row r="232" spans="1:8" ht="16.5" customHeight="1" x14ac:dyDescent="0.25">
      <c r="A232" s="23">
        <v>16514</v>
      </c>
      <c r="B232" s="45" t="s">
        <v>193</v>
      </c>
      <c r="C232" s="24" t="s">
        <v>58</v>
      </c>
      <c r="D232" s="46" t="s">
        <v>783</v>
      </c>
      <c r="E232" s="47" t="s">
        <v>712</v>
      </c>
      <c r="F232" s="47" t="s">
        <v>203</v>
      </c>
      <c r="G232" s="41">
        <v>68</v>
      </c>
      <c r="H232" s="18" t="str">
        <f t="shared" si="3"/>
        <v>165</v>
      </c>
    </row>
    <row r="233" spans="1:8" ht="16.5" customHeight="1" x14ac:dyDescent="0.25">
      <c r="A233" s="23">
        <v>16532</v>
      </c>
      <c r="B233" s="45" t="s">
        <v>413</v>
      </c>
      <c r="C233" s="24" t="s">
        <v>58</v>
      </c>
      <c r="D233" s="46" t="s">
        <v>781</v>
      </c>
      <c r="E233" s="47" t="s">
        <v>713</v>
      </c>
      <c r="F233" s="47" t="s">
        <v>246</v>
      </c>
      <c r="G233" s="41">
        <v>47</v>
      </c>
      <c r="H233" s="18" t="str">
        <f t="shared" si="3"/>
        <v>165</v>
      </c>
    </row>
    <row r="234" spans="1:8" ht="16.5" customHeight="1" x14ac:dyDescent="0.25">
      <c r="A234" s="23">
        <v>16533</v>
      </c>
      <c r="B234" s="45" t="s">
        <v>414</v>
      </c>
      <c r="C234" s="24" t="s">
        <v>58</v>
      </c>
      <c r="D234" s="46" t="s">
        <v>786</v>
      </c>
      <c r="E234" s="47" t="s">
        <v>713</v>
      </c>
      <c r="F234" s="47" t="s">
        <v>201</v>
      </c>
      <c r="G234" s="41">
        <v>33</v>
      </c>
      <c r="H234" s="18" t="str">
        <f t="shared" si="3"/>
        <v>165</v>
      </c>
    </row>
    <row r="235" spans="1:8" ht="16.5" customHeight="1" x14ac:dyDescent="0.25">
      <c r="A235" s="23">
        <v>16534</v>
      </c>
      <c r="B235" s="45" t="s">
        <v>415</v>
      </c>
      <c r="C235" s="24" t="s">
        <v>58</v>
      </c>
      <c r="D235" s="46" t="s">
        <v>784</v>
      </c>
      <c r="E235" s="47" t="s">
        <v>713</v>
      </c>
      <c r="F235" s="47" t="s">
        <v>203</v>
      </c>
      <c r="G235" s="41">
        <v>38</v>
      </c>
      <c r="H235" s="18" t="str">
        <f t="shared" si="3"/>
        <v>165</v>
      </c>
    </row>
    <row r="236" spans="1:8" ht="16.5" customHeight="1" x14ac:dyDescent="0.25">
      <c r="A236" s="23">
        <v>16542</v>
      </c>
      <c r="B236" s="45" t="s">
        <v>223</v>
      </c>
      <c r="C236" s="24" t="s">
        <v>58</v>
      </c>
      <c r="D236" s="46" t="s">
        <v>787</v>
      </c>
      <c r="E236" s="47" t="s">
        <v>712</v>
      </c>
      <c r="F236" s="47" t="s">
        <v>210</v>
      </c>
      <c r="G236" s="41">
        <v>47</v>
      </c>
      <c r="H236" s="18" t="str">
        <f t="shared" si="3"/>
        <v>165</v>
      </c>
    </row>
    <row r="237" spans="1:8" ht="16.5" customHeight="1" x14ac:dyDescent="0.25">
      <c r="A237" s="23">
        <v>16543</v>
      </c>
      <c r="B237" s="45" t="s">
        <v>619</v>
      </c>
      <c r="C237" s="24" t="s">
        <v>58</v>
      </c>
      <c r="D237" s="46" t="s">
        <v>790</v>
      </c>
      <c r="E237" s="47" t="s">
        <v>712</v>
      </c>
      <c r="F237" s="47" t="s">
        <v>201</v>
      </c>
      <c r="G237" s="41">
        <v>25</v>
      </c>
      <c r="H237" s="18" t="str">
        <f t="shared" si="3"/>
        <v>165</v>
      </c>
    </row>
    <row r="238" spans="1:8" ht="16.5" customHeight="1" x14ac:dyDescent="0.25">
      <c r="A238" s="23">
        <v>16606</v>
      </c>
      <c r="B238" s="45" t="s">
        <v>416</v>
      </c>
      <c r="C238" s="24" t="s">
        <v>58</v>
      </c>
      <c r="D238" s="46" t="s">
        <v>775</v>
      </c>
      <c r="E238" s="47" t="s">
        <v>713</v>
      </c>
      <c r="F238" s="47" t="s">
        <v>210</v>
      </c>
      <c r="G238" s="41">
        <v>31</v>
      </c>
      <c r="H238" s="18" t="str">
        <f t="shared" si="3"/>
        <v>166</v>
      </c>
    </row>
    <row r="239" spans="1:8" ht="16.5" customHeight="1" x14ac:dyDescent="0.25">
      <c r="A239" s="23">
        <v>16607</v>
      </c>
      <c r="B239" s="45" t="s">
        <v>275</v>
      </c>
      <c r="C239" s="24" t="s">
        <v>58</v>
      </c>
      <c r="D239" s="46" t="s">
        <v>782</v>
      </c>
      <c r="E239" s="47" t="s">
        <v>712</v>
      </c>
      <c r="F239" s="47" t="s">
        <v>210</v>
      </c>
      <c r="G239" s="41">
        <v>74</v>
      </c>
      <c r="H239" s="18" t="str">
        <f t="shared" ref="H239:H302" si="4">LEFT(A239,3)</f>
        <v>166</v>
      </c>
    </row>
    <row r="240" spans="1:8" ht="16.5" customHeight="1" x14ac:dyDescent="0.25">
      <c r="A240" s="23">
        <v>16612</v>
      </c>
      <c r="B240" s="45" t="s">
        <v>622</v>
      </c>
      <c r="C240" s="24" t="s">
        <v>58</v>
      </c>
      <c r="D240" s="46" t="s">
        <v>784</v>
      </c>
      <c r="E240" s="47" t="s">
        <v>713</v>
      </c>
      <c r="F240" s="47" t="s">
        <v>249</v>
      </c>
      <c r="G240" s="41">
        <v>59</v>
      </c>
      <c r="H240" s="18" t="str">
        <f t="shared" si="4"/>
        <v>166</v>
      </c>
    </row>
    <row r="241" spans="1:8" ht="16.5" customHeight="1" x14ac:dyDescent="0.25">
      <c r="A241" s="23">
        <v>16635</v>
      </c>
      <c r="B241" s="45" t="s">
        <v>422</v>
      </c>
      <c r="C241" s="24" t="s">
        <v>58</v>
      </c>
      <c r="D241" s="46" t="s">
        <v>785</v>
      </c>
      <c r="E241" s="47" t="s">
        <v>712</v>
      </c>
      <c r="F241" s="47" t="s">
        <v>203</v>
      </c>
      <c r="G241" s="42">
        <v>28</v>
      </c>
      <c r="H241" s="18" t="str">
        <f t="shared" si="4"/>
        <v>166</v>
      </c>
    </row>
    <row r="242" spans="1:8" ht="16.5" customHeight="1" x14ac:dyDescent="0.25">
      <c r="A242" s="23">
        <v>16636</v>
      </c>
      <c r="B242" s="45" t="s">
        <v>44</v>
      </c>
      <c r="C242" s="24" t="s">
        <v>73</v>
      </c>
      <c r="D242" s="46" t="s">
        <v>778</v>
      </c>
      <c r="E242" s="47" t="s">
        <v>713</v>
      </c>
      <c r="F242" s="47" t="s">
        <v>208</v>
      </c>
      <c r="G242" s="41">
        <v>12</v>
      </c>
      <c r="H242" s="18" t="str">
        <f t="shared" si="4"/>
        <v>166</v>
      </c>
    </row>
    <row r="243" spans="1:8" ht="16.5" customHeight="1" x14ac:dyDescent="0.25">
      <c r="A243" s="23">
        <v>16643</v>
      </c>
      <c r="B243" s="45" t="s">
        <v>417</v>
      </c>
      <c r="C243" s="24" t="s">
        <v>58</v>
      </c>
      <c r="D243" s="46" t="s">
        <v>784</v>
      </c>
      <c r="E243" s="47" t="s">
        <v>712</v>
      </c>
      <c r="F243" s="47" t="s">
        <v>204</v>
      </c>
      <c r="G243" s="41">
        <v>29</v>
      </c>
      <c r="H243" s="18" t="str">
        <f t="shared" si="4"/>
        <v>166</v>
      </c>
    </row>
    <row r="244" spans="1:8" ht="16.5" customHeight="1" x14ac:dyDescent="0.25">
      <c r="A244" s="23">
        <v>16655</v>
      </c>
      <c r="B244" s="45" t="s">
        <v>224</v>
      </c>
      <c r="C244" s="24" t="s">
        <v>58</v>
      </c>
      <c r="D244" s="46" t="s">
        <v>786</v>
      </c>
      <c r="E244" s="47" t="s">
        <v>712</v>
      </c>
      <c r="F244" s="47" t="s">
        <v>201</v>
      </c>
      <c r="G244" s="41">
        <v>25</v>
      </c>
      <c r="H244" s="18" t="str">
        <f t="shared" si="4"/>
        <v>166</v>
      </c>
    </row>
    <row r="245" spans="1:8" ht="16.5" customHeight="1" x14ac:dyDescent="0.25">
      <c r="A245" s="23">
        <v>16661</v>
      </c>
      <c r="B245" s="45" t="s">
        <v>629</v>
      </c>
      <c r="C245" s="24" t="s">
        <v>58</v>
      </c>
      <c r="D245" s="46" t="s">
        <v>781</v>
      </c>
      <c r="E245" s="47" t="s">
        <v>712</v>
      </c>
      <c r="F245" s="47" t="s">
        <v>720</v>
      </c>
      <c r="G245" s="41">
        <v>28</v>
      </c>
      <c r="H245" s="18" t="str">
        <f t="shared" si="4"/>
        <v>166</v>
      </c>
    </row>
    <row r="246" spans="1:8" ht="16.5" customHeight="1" x14ac:dyDescent="0.25">
      <c r="A246" s="23">
        <v>16663</v>
      </c>
      <c r="B246" s="45" t="s">
        <v>418</v>
      </c>
      <c r="C246" s="24" t="s">
        <v>58</v>
      </c>
      <c r="D246" s="46" t="s">
        <v>785</v>
      </c>
      <c r="E246" s="47" t="s">
        <v>713</v>
      </c>
      <c r="F246" s="47" t="s">
        <v>208</v>
      </c>
      <c r="G246" s="41">
        <v>21</v>
      </c>
      <c r="H246" s="18" t="str">
        <f t="shared" si="4"/>
        <v>166</v>
      </c>
    </row>
    <row r="247" spans="1:8" ht="16.5" customHeight="1" x14ac:dyDescent="0.25">
      <c r="A247" s="23">
        <v>16688</v>
      </c>
      <c r="B247" s="45" t="s">
        <v>420</v>
      </c>
      <c r="C247" s="24" t="s">
        <v>58</v>
      </c>
      <c r="D247" s="46" t="s">
        <v>784</v>
      </c>
      <c r="E247" s="47" t="s">
        <v>713</v>
      </c>
      <c r="F247" s="47" t="s">
        <v>204</v>
      </c>
      <c r="G247" s="41">
        <v>6</v>
      </c>
      <c r="H247" s="18" t="str">
        <f t="shared" si="4"/>
        <v>166</v>
      </c>
    </row>
    <row r="248" spans="1:8" ht="16.5" customHeight="1" x14ac:dyDescent="0.25">
      <c r="A248" s="23">
        <v>16691</v>
      </c>
      <c r="B248" s="45" t="s">
        <v>421</v>
      </c>
      <c r="C248" s="24" t="s">
        <v>58</v>
      </c>
      <c r="D248" s="46" t="s">
        <v>791</v>
      </c>
      <c r="E248" s="47" t="s">
        <v>713</v>
      </c>
      <c r="F248" s="47" t="s">
        <v>208</v>
      </c>
      <c r="G248" s="41">
        <v>13</v>
      </c>
      <c r="H248" s="18" t="str">
        <f t="shared" si="4"/>
        <v>166</v>
      </c>
    </row>
    <row r="249" spans="1:8" ht="16.5" customHeight="1" x14ac:dyDescent="0.25">
      <c r="A249" s="23">
        <v>16696</v>
      </c>
      <c r="B249" s="45" t="s">
        <v>225</v>
      </c>
      <c r="C249" s="24" t="s">
        <v>58</v>
      </c>
      <c r="D249" s="46" t="s">
        <v>783</v>
      </c>
      <c r="E249" s="47" t="s">
        <v>712</v>
      </c>
      <c r="F249" s="47" t="s">
        <v>204</v>
      </c>
      <c r="G249" s="41">
        <v>15</v>
      </c>
      <c r="H249" s="18" t="str">
        <f t="shared" si="4"/>
        <v>166</v>
      </c>
    </row>
    <row r="250" spans="1:8" ht="16.5" customHeight="1" x14ac:dyDescent="0.25">
      <c r="A250" s="23">
        <v>16697</v>
      </c>
      <c r="B250" s="45" t="s">
        <v>422</v>
      </c>
      <c r="C250" s="24" t="s">
        <v>58</v>
      </c>
      <c r="D250" s="46" t="s">
        <v>780</v>
      </c>
      <c r="E250" s="47" t="s">
        <v>712</v>
      </c>
      <c r="F250" s="47" t="s">
        <v>204</v>
      </c>
      <c r="G250" s="41">
        <v>16</v>
      </c>
      <c r="H250" s="18" t="str">
        <f t="shared" si="4"/>
        <v>166</v>
      </c>
    </row>
    <row r="251" spans="1:8" ht="16.5" customHeight="1" x14ac:dyDescent="0.25">
      <c r="A251" s="23">
        <v>16698</v>
      </c>
      <c r="B251" s="45" t="s">
        <v>621</v>
      </c>
      <c r="C251" s="24" t="s">
        <v>73</v>
      </c>
      <c r="D251" s="46" t="s">
        <v>792</v>
      </c>
      <c r="E251" s="47" t="s">
        <v>712</v>
      </c>
      <c r="F251" s="47" t="s">
        <v>669</v>
      </c>
      <c r="G251" s="41">
        <v>6</v>
      </c>
      <c r="H251" s="18" t="str">
        <f t="shared" si="4"/>
        <v>166</v>
      </c>
    </row>
    <row r="252" spans="1:8" ht="16.5" customHeight="1" x14ac:dyDescent="0.25">
      <c r="A252" s="23">
        <v>17102</v>
      </c>
      <c r="B252" s="45" t="s">
        <v>11</v>
      </c>
      <c r="C252" s="24" t="s">
        <v>67</v>
      </c>
      <c r="D252" s="46" t="s">
        <v>778</v>
      </c>
      <c r="E252" s="47" t="s">
        <v>803</v>
      </c>
      <c r="F252" s="47" t="s">
        <v>178</v>
      </c>
      <c r="G252" s="41">
        <v>6</v>
      </c>
      <c r="H252" s="18" t="str">
        <f t="shared" si="4"/>
        <v>171</v>
      </c>
    </row>
    <row r="253" spans="1:8" ht="16.5" customHeight="1" x14ac:dyDescent="0.25">
      <c r="A253" s="23">
        <v>17102</v>
      </c>
      <c r="B253" s="45" t="s">
        <v>11</v>
      </c>
      <c r="C253" s="24" t="s">
        <v>123</v>
      </c>
      <c r="D253" s="46" t="s">
        <v>778</v>
      </c>
      <c r="E253" s="47" t="s">
        <v>799</v>
      </c>
      <c r="F253" s="47" t="s">
        <v>178</v>
      </c>
      <c r="G253" s="41">
        <v>23</v>
      </c>
      <c r="H253" s="18" t="str">
        <f t="shared" si="4"/>
        <v>171</v>
      </c>
    </row>
    <row r="254" spans="1:8" ht="16.5" customHeight="1" x14ac:dyDescent="0.25">
      <c r="A254" s="23">
        <v>17102</v>
      </c>
      <c r="B254" s="45" t="s">
        <v>11</v>
      </c>
      <c r="C254" s="24" t="s">
        <v>84</v>
      </c>
      <c r="D254" s="46" t="s">
        <v>776</v>
      </c>
      <c r="E254" s="47" t="s">
        <v>803</v>
      </c>
      <c r="F254" s="47" t="s">
        <v>178</v>
      </c>
      <c r="G254" s="41">
        <v>20</v>
      </c>
      <c r="H254" s="18" t="str">
        <f t="shared" si="4"/>
        <v>171</v>
      </c>
    </row>
    <row r="255" spans="1:8" ht="16.5" customHeight="1" x14ac:dyDescent="0.25">
      <c r="A255" s="23">
        <v>17102</v>
      </c>
      <c r="B255" s="45" t="s">
        <v>11</v>
      </c>
      <c r="C255" s="24" t="s">
        <v>298</v>
      </c>
      <c r="D255" s="46" t="s">
        <v>776</v>
      </c>
      <c r="E255" s="47" t="s">
        <v>799</v>
      </c>
      <c r="F255" s="47" t="s">
        <v>178</v>
      </c>
      <c r="G255" s="41">
        <v>15</v>
      </c>
      <c r="H255" s="18" t="str">
        <f t="shared" si="4"/>
        <v>171</v>
      </c>
    </row>
    <row r="256" spans="1:8" ht="16.5" customHeight="1" x14ac:dyDescent="0.25">
      <c r="A256" s="23">
        <v>17102</v>
      </c>
      <c r="B256" s="45" t="s">
        <v>11</v>
      </c>
      <c r="C256" s="24" t="s">
        <v>655</v>
      </c>
      <c r="D256" s="46" t="s">
        <v>782</v>
      </c>
      <c r="E256" s="47" t="s">
        <v>803</v>
      </c>
      <c r="F256" s="47" t="s">
        <v>178</v>
      </c>
      <c r="G256" s="41">
        <v>5</v>
      </c>
      <c r="H256" s="18" t="str">
        <f t="shared" si="4"/>
        <v>171</v>
      </c>
    </row>
    <row r="257" spans="1:8" ht="16.5" customHeight="1" x14ac:dyDescent="0.25">
      <c r="A257" s="23">
        <v>17102</v>
      </c>
      <c r="B257" s="45" t="s">
        <v>11</v>
      </c>
      <c r="C257" s="24" t="s">
        <v>656</v>
      </c>
      <c r="D257" s="46" t="s">
        <v>782</v>
      </c>
      <c r="E257" s="47" t="s">
        <v>799</v>
      </c>
      <c r="F257" s="47" t="s">
        <v>178</v>
      </c>
      <c r="G257" s="41">
        <v>38</v>
      </c>
      <c r="H257" s="18" t="str">
        <f t="shared" si="4"/>
        <v>171</v>
      </c>
    </row>
    <row r="258" spans="1:8" ht="16.5" customHeight="1" x14ac:dyDescent="0.25">
      <c r="A258" s="23">
        <v>17206</v>
      </c>
      <c r="B258" s="45" t="s">
        <v>119</v>
      </c>
      <c r="C258" s="24" t="s">
        <v>71</v>
      </c>
      <c r="D258" s="46" t="s">
        <v>789</v>
      </c>
      <c r="E258" s="47" t="s">
        <v>713</v>
      </c>
      <c r="F258" s="47" t="s">
        <v>179</v>
      </c>
      <c r="G258" s="41">
        <v>24</v>
      </c>
      <c r="H258" s="18" t="str">
        <f t="shared" si="4"/>
        <v>172</v>
      </c>
    </row>
    <row r="259" spans="1:8" ht="16.5" customHeight="1" x14ac:dyDescent="0.25">
      <c r="A259" s="23">
        <v>17211</v>
      </c>
      <c r="B259" s="45" t="s">
        <v>631</v>
      </c>
      <c r="C259" s="24" t="s">
        <v>63</v>
      </c>
      <c r="D259" s="46" t="s">
        <v>781</v>
      </c>
      <c r="E259" s="47" t="s">
        <v>712</v>
      </c>
      <c r="F259" s="47" t="s">
        <v>99</v>
      </c>
      <c r="G259" s="41">
        <v>29</v>
      </c>
      <c r="H259" s="18" t="str">
        <f t="shared" si="4"/>
        <v>172</v>
      </c>
    </row>
    <row r="260" spans="1:8" ht="16.5" customHeight="1" x14ac:dyDescent="0.25">
      <c r="A260" s="23">
        <v>17212</v>
      </c>
      <c r="B260" s="45" t="s">
        <v>423</v>
      </c>
      <c r="C260" s="24" t="s">
        <v>72</v>
      </c>
      <c r="D260" s="46" t="s">
        <v>784</v>
      </c>
      <c r="E260" s="47" t="s">
        <v>712</v>
      </c>
      <c r="F260" s="47" t="s">
        <v>179</v>
      </c>
      <c r="G260" s="41">
        <v>23</v>
      </c>
      <c r="H260" s="18" t="str">
        <f t="shared" si="4"/>
        <v>172</v>
      </c>
    </row>
    <row r="261" spans="1:8" ht="16.5" customHeight="1" x14ac:dyDescent="0.25">
      <c r="A261" s="23">
        <v>17221</v>
      </c>
      <c r="B261" s="45" t="s">
        <v>424</v>
      </c>
      <c r="C261" s="24" t="s">
        <v>694</v>
      </c>
      <c r="D261" s="46" t="s">
        <v>777</v>
      </c>
      <c r="E261" s="47" t="s">
        <v>713</v>
      </c>
      <c r="F261" s="47" t="s">
        <v>179</v>
      </c>
      <c r="G261" s="41">
        <v>22</v>
      </c>
      <c r="H261" s="18" t="str">
        <f t="shared" si="4"/>
        <v>172</v>
      </c>
    </row>
    <row r="262" spans="1:8" ht="16.5" customHeight="1" x14ac:dyDescent="0.25">
      <c r="A262" s="23">
        <v>17302</v>
      </c>
      <c r="B262" s="45" t="s">
        <v>425</v>
      </c>
      <c r="C262" s="24" t="s">
        <v>67</v>
      </c>
      <c r="D262" s="46" t="s">
        <v>783</v>
      </c>
      <c r="E262" s="47" t="s">
        <v>713</v>
      </c>
      <c r="F262" s="47" t="s">
        <v>804</v>
      </c>
      <c r="G262" s="41">
        <v>38</v>
      </c>
      <c r="H262" s="18" t="str">
        <f t="shared" si="4"/>
        <v>173</v>
      </c>
    </row>
    <row r="263" spans="1:8" ht="16.5" customHeight="1" x14ac:dyDescent="0.25">
      <c r="A263" s="23">
        <v>17304</v>
      </c>
      <c r="B263" s="45" t="s">
        <v>426</v>
      </c>
      <c r="C263" s="24" t="s">
        <v>694</v>
      </c>
      <c r="D263" s="46" t="s">
        <v>775</v>
      </c>
      <c r="E263" s="47" t="s">
        <v>713</v>
      </c>
      <c r="F263" s="47" t="s">
        <v>804</v>
      </c>
      <c r="G263" s="41">
        <v>21</v>
      </c>
      <c r="H263" s="18" t="str">
        <f t="shared" si="4"/>
        <v>173</v>
      </c>
    </row>
    <row r="264" spans="1:8" ht="16.5" customHeight="1" x14ac:dyDescent="0.25">
      <c r="A264" s="23">
        <v>17314</v>
      </c>
      <c r="B264" s="45" t="s">
        <v>194</v>
      </c>
      <c r="C264" s="24" t="s">
        <v>58</v>
      </c>
      <c r="D264" s="46" t="s">
        <v>781</v>
      </c>
      <c r="E264" s="47" t="s">
        <v>713</v>
      </c>
      <c r="F264" s="47" t="s">
        <v>684</v>
      </c>
      <c r="G264" s="41">
        <v>6</v>
      </c>
      <c r="H264" s="18" t="str">
        <f t="shared" si="4"/>
        <v>173</v>
      </c>
    </row>
    <row r="265" spans="1:8" ht="16.5" customHeight="1" x14ac:dyDescent="0.25">
      <c r="A265" s="23">
        <v>17335</v>
      </c>
      <c r="B265" s="45" t="s">
        <v>107</v>
      </c>
      <c r="C265" s="24" t="s">
        <v>690</v>
      </c>
      <c r="D265" s="46" t="s">
        <v>786</v>
      </c>
      <c r="E265" s="47" t="s">
        <v>712</v>
      </c>
      <c r="F265" s="47" t="s">
        <v>804</v>
      </c>
      <c r="G265" s="41">
        <v>24</v>
      </c>
      <c r="H265" s="18" t="str">
        <f t="shared" si="4"/>
        <v>173</v>
      </c>
    </row>
    <row r="266" spans="1:8" ht="16.5" customHeight="1" x14ac:dyDescent="0.25">
      <c r="A266" s="23">
        <v>17337</v>
      </c>
      <c r="B266" s="45" t="s">
        <v>136</v>
      </c>
      <c r="C266" s="24" t="s">
        <v>695</v>
      </c>
      <c r="D266" s="46" t="s">
        <v>784</v>
      </c>
      <c r="E266" s="47" t="s">
        <v>713</v>
      </c>
      <c r="F266" s="47" t="s">
        <v>8</v>
      </c>
      <c r="G266" s="41">
        <v>82</v>
      </c>
      <c r="H266" s="18" t="str">
        <f t="shared" si="4"/>
        <v>173</v>
      </c>
    </row>
    <row r="267" spans="1:8" ht="16.5" customHeight="1" x14ac:dyDescent="0.25">
      <c r="A267" s="23">
        <v>17340</v>
      </c>
      <c r="B267" s="45" t="s">
        <v>227</v>
      </c>
      <c r="C267" s="24" t="s">
        <v>67</v>
      </c>
      <c r="D267" s="46" t="s">
        <v>786</v>
      </c>
      <c r="E267" s="47" t="s">
        <v>713</v>
      </c>
      <c r="F267" s="47" t="s">
        <v>179</v>
      </c>
      <c r="G267" s="41">
        <v>135</v>
      </c>
      <c r="H267" s="18" t="str">
        <f t="shared" si="4"/>
        <v>173</v>
      </c>
    </row>
    <row r="268" spans="1:8" ht="16.5" customHeight="1" x14ac:dyDescent="0.25">
      <c r="A268" s="23">
        <v>17418</v>
      </c>
      <c r="B268" s="45" t="s">
        <v>228</v>
      </c>
      <c r="C268" s="24" t="s">
        <v>73</v>
      </c>
      <c r="D268" s="46" t="s">
        <v>778</v>
      </c>
      <c r="E268" s="47" t="s">
        <v>713</v>
      </c>
      <c r="F268" s="47" t="s">
        <v>179</v>
      </c>
      <c r="G268" s="41">
        <v>141</v>
      </c>
      <c r="H268" s="18" t="str">
        <f t="shared" si="4"/>
        <v>174</v>
      </c>
    </row>
    <row r="269" spans="1:8" ht="16.5" customHeight="1" x14ac:dyDescent="0.25">
      <c r="A269" s="23">
        <v>17423</v>
      </c>
      <c r="B269" s="45" t="s">
        <v>427</v>
      </c>
      <c r="C269" s="24" t="s">
        <v>694</v>
      </c>
      <c r="D269" s="46" t="s">
        <v>776</v>
      </c>
      <c r="E269" s="47" t="s">
        <v>713</v>
      </c>
      <c r="F269" s="47" t="s">
        <v>179</v>
      </c>
      <c r="G269" s="41">
        <v>142</v>
      </c>
      <c r="H269" s="18" t="str">
        <f t="shared" si="4"/>
        <v>174</v>
      </c>
    </row>
    <row r="270" spans="1:8" ht="16.5" customHeight="1" x14ac:dyDescent="0.25">
      <c r="A270" s="23">
        <v>17426</v>
      </c>
      <c r="B270" s="45" t="s">
        <v>428</v>
      </c>
      <c r="C270" s="24" t="s">
        <v>72</v>
      </c>
      <c r="D270" s="46" t="s">
        <v>785</v>
      </c>
      <c r="E270" s="47" t="s">
        <v>713</v>
      </c>
      <c r="F270" s="47" t="s">
        <v>211</v>
      </c>
      <c r="G270" s="41">
        <v>134</v>
      </c>
      <c r="H270" s="18" t="str">
        <f t="shared" si="4"/>
        <v>174</v>
      </c>
    </row>
    <row r="271" spans="1:8" ht="16.5" customHeight="1" x14ac:dyDescent="0.25">
      <c r="A271" s="23">
        <v>17427</v>
      </c>
      <c r="B271" s="45" t="s">
        <v>429</v>
      </c>
      <c r="C271" s="24" t="s">
        <v>72</v>
      </c>
      <c r="D271" s="46" t="s">
        <v>792</v>
      </c>
      <c r="E271" s="47" t="s">
        <v>712</v>
      </c>
      <c r="F271" s="47" t="s">
        <v>211</v>
      </c>
      <c r="G271" s="41">
        <v>132</v>
      </c>
      <c r="H271" s="18" t="str">
        <f t="shared" si="4"/>
        <v>174</v>
      </c>
    </row>
    <row r="272" spans="1:8" ht="16.5" customHeight="1" x14ac:dyDescent="0.25">
      <c r="A272" s="23">
        <v>17428</v>
      </c>
      <c r="B272" s="45" t="s">
        <v>276</v>
      </c>
      <c r="C272" s="24" t="s">
        <v>73</v>
      </c>
      <c r="D272" s="46" t="s">
        <v>782</v>
      </c>
      <c r="E272" s="47" t="s">
        <v>713</v>
      </c>
      <c r="F272" s="47" t="s">
        <v>99</v>
      </c>
      <c r="G272" s="41">
        <v>128</v>
      </c>
      <c r="H272" s="18" t="str">
        <f t="shared" si="4"/>
        <v>174</v>
      </c>
    </row>
    <row r="273" spans="1:8" ht="16.5" customHeight="1" x14ac:dyDescent="0.25">
      <c r="A273" s="23">
        <v>17430</v>
      </c>
      <c r="B273" s="45" t="s">
        <v>196</v>
      </c>
      <c r="C273" s="24" t="s">
        <v>85</v>
      </c>
      <c r="D273" s="46" t="s">
        <v>781</v>
      </c>
      <c r="E273" s="47" t="s">
        <v>713</v>
      </c>
      <c r="F273" s="47" t="s">
        <v>99</v>
      </c>
      <c r="G273" s="41">
        <v>314</v>
      </c>
      <c r="H273" s="18" t="str">
        <f t="shared" si="4"/>
        <v>174</v>
      </c>
    </row>
    <row r="274" spans="1:8" ht="16.5" customHeight="1" x14ac:dyDescent="0.25">
      <c r="A274" s="23">
        <v>17506</v>
      </c>
      <c r="B274" s="45" t="s">
        <v>20</v>
      </c>
      <c r="C274" s="24" t="s">
        <v>60</v>
      </c>
      <c r="D274" s="46" t="s">
        <v>783</v>
      </c>
      <c r="E274" s="47" t="s">
        <v>713</v>
      </c>
      <c r="F274" s="47" t="s">
        <v>805</v>
      </c>
      <c r="G274" s="41">
        <v>43</v>
      </c>
      <c r="H274" s="18" t="str">
        <f t="shared" si="4"/>
        <v>175</v>
      </c>
    </row>
    <row r="275" spans="1:8" ht="16.5" customHeight="1" x14ac:dyDescent="0.25">
      <c r="A275" s="23">
        <v>17507</v>
      </c>
      <c r="B275" s="45" t="s">
        <v>430</v>
      </c>
      <c r="C275" s="24" t="s">
        <v>85</v>
      </c>
      <c r="D275" s="46" t="s">
        <v>778</v>
      </c>
      <c r="E275" s="47" t="s">
        <v>713</v>
      </c>
      <c r="F275" s="47" t="s">
        <v>8</v>
      </c>
      <c r="G275" s="41">
        <v>204</v>
      </c>
      <c r="H275" s="18" t="str">
        <f t="shared" si="4"/>
        <v>175</v>
      </c>
    </row>
    <row r="276" spans="1:8" ht="16.5" customHeight="1" x14ac:dyDescent="0.25">
      <c r="A276" s="23">
        <v>17523</v>
      </c>
      <c r="B276" s="45" t="s">
        <v>431</v>
      </c>
      <c r="C276" s="24" t="s">
        <v>696</v>
      </c>
      <c r="D276" s="46" t="s">
        <v>782</v>
      </c>
      <c r="E276" s="47" t="s">
        <v>712</v>
      </c>
      <c r="F276" s="47" t="s">
        <v>721</v>
      </c>
      <c r="G276" s="41">
        <v>277</v>
      </c>
      <c r="H276" s="18" t="str">
        <f t="shared" si="4"/>
        <v>175</v>
      </c>
    </row>
    <row r="277" spans="1:8" ht="16.5" customHeight="1" x14ac:dyDescent="0.25">
      <c r="A277" s="23">
        <v>17542</v>
      </c>
      <c r="B277" s="45" t="s">
        <v>229</v>
      </c>
      <c r="C277" s="24" t="s">
        <v>58</v>
      </c>
      <c r="D277" s="46" t="s">
        <v>786</v>
      </c>
      <c r="E277" s="47" t="s">
        <v>713</v>
      </c>
      <c r="F277" s="47" t="s">
        <v>252</v>
      </c>
      <c r="G277" s="41">
        <v>266</v>
      </c>
      <c r="H277" s="18" t="str">
        <f t="shared" si="4"/>
        <v>175</v>
      </c>
    </row>
    <row r="278" spans="1:8" ht="16.5" customHeight="1" x14ac:dyDescent="0.25">
      <c r="A278" s="23">
        <v>17543</v>
      </c>
      <c r="B278" s="45" t="s">
        <v>277</v>
      </c>
      <c r="C278" s="24" t="s">
        <v>697</v>
      </c>
      <c r="D278" s="46" t="s">
        <v>781</v>
      </c>
      <c r="E278" s="47" t="s">
        <v>712</v>
      </c>
      <c r="F278" s="47" t="s">
        <v>721</v>
      </c>
      <c r="G278" s="41">
        <v>263</v>
      </c>
      <c r="H278" s="18" t="str">
        <f t="shared" si="4"/>
        <v>175</v>
      </c>
    </row>
    <row r="279" spans="1:8" ht="16.5" customHeight="1" x14ac:dyDescent="0.25">
      <c r="A279" s="23">
        <v>18124</v>
      </c>
      <c r="B279" s="45" t="s">
        <v>148</v>
      </c>
      <c r="C279" s="24" t="s">
        <v>73</v>
      </c>
      <c r="D279" s="46" t="s">
        <v>790</v>
      </c>
      <c r="E279" s="47" t="s">
        <v>713</v>
      </c>
      <c r="F279" s="47" t="s">
        <v>757</v>
      </c>
      <c r="G279" s="41">
        <v>39</v>
      </c>
      <c r="H279" s="18" t="str">
        <f t="shared" si="4"/>
        <v>181</v>
      </c>
    </row>
    <row r="280" spans="1:8" ht="16.5" customHeight="1" x14ac:dyDescent="0.25">
      <c r="A280" s="23">
        <v>18131</v>
      </c>
      <c r="B280" s="45" t="s">
        <v>434</v>
      </c>
      <c r="C280" s="24" t="s">
        <v>68</v>
      </c>
      <c r="D280" s="46" t="s">
        <v>790</v>
      </c>
      <c r="E280" s="47" t="s">
        <v>713</v>
      </c>
      <c r="F280" s="47" t="s">
        <v>305</v>
      </c>
      <c r="G280" s="41">
        <v>247</v>
      </c>
      <c r="H280" s="18" t="str">
        <f t="shared" si="4"/>
        <v>181</v>
      </c>
    </row>
    <row r="281" spans="1:8" ht="16.5" customHeight="1" x14ac:dyDescent="0.25">
      <c r="A281" s="23">
        <v>18201</v>
      </c>
      <c r="B281" s="45" t="s">
        <v>149</v>
      </c>
      <c r="C281" s="24" t="s">
        <v>126</v>
      </c>
      <c r="D281" s="46" t="s">
        <v>789</v>
      </c>
      <c r="E281" s="47" t="s">
        <v>713</v>
      </c>
      <c r="F281" s="47" t="s">
        <v>159</v>
      </c>
      <c r="G281" s="41">
        <v>226</v>
      </c>
      <c r="H281" s="18" t="str">
        <f t="shared" si="4"/>
        <v>182</v>
      </c>
    </row>
    <row r="282" spans="1:8" ht="15.75" x14ac:dyDescent="0.25">
      <c r="A282" s="23">
        <v>18202</v>
      </c>
      <c r="B282" s="45" t="s">
        <v>120</v>
      </c>
      <c r="C282" s="24" t="s">
        <v>61</v>
      </c>
      <c r="D282" s="46" t="s">
        <v>789</v>
      </c>
      <c r="E282" s="47" t="s">
        <v>713</v>
      </c>
      <c r="F282" s="47" t="s">
        <v>161</v>
      </c>
      <c r="G282" s="41">
        <v>150</v>
      </c>
      <c r="H282" s="18" t="str">
        <f t="shared" si="4"/>
        <v>182</v>
      </c>
    </row>
    <row r="283" spans="1:8" ht="15.75" x14ac:dyDescent="0.25">
      <c r="A283" s="23">
        <v>18302</v>
      </c>
      <c r="B283" s="45" t="s">
        <v>110</v>
      </c>
      <c r="C283" s="24" t="s">
        <v>73</v>
      </c>
      <c r="D283" s="46" t="s">
        <v>787</v>
      </c>
      <c r="E283" s="47" t="s">
        <v>713</v>
      </c>
      <c r="F283" s="47" t="s">
        <v>773</v>
      </c>
      <c r="G283" s="41">
        <v>63</v>
      </c>
      <c r="H283" s="18" t="str">
        <f t="shared" si="4"/>
        <v>183</v>
      </c>
    </row>
    <row r="284" spans="1:8" ht="15.75" x14ac:dyDescent="0.25">
      <c r="A284" s="23">
        <v>18304</v>
      </c>
      <c r="B284" s="45" t="s">
        <v>230</v>
      </c>
      <c r="C284" s="24" t="s">
        <v>698</v>
      </c>
      <c r="D284" s="46" t="s">
        <v>785</v>
      </c>
      <c r="E284" s="47" t="s">
        <v>713</v>
      </c>
      <c r="F284" s="47" t="s">
        <v>745</v>
      </c>
      <c r="G284" s="41">
        <v>242</v>
      </c>
      <c r="H284" s="18" t="str">
        <f t="shared" si="4"/>
        <v>183</v>
      </c>
    </row>
    <row r="285" spans="1:8" ht="15.75" x14ac:dyDescent="0.25">
      <c r="A285" s="23">
        <v>18405</v>
      </c>
      <c r="B285" s="45" t="s">
        <v>278</v>
      </c>
      <c r="C285" s="24" t="s">
        <v>687</v>
      </c>
      <c r="D285" s="46" t="s">
        <v>783</v>
      </c>
      <c r="E285" s="47" t="s">
        <v>713</v>
      </c>
      <c r="F285" s="47" t="s">
        <v>75</v>
      </c>
      <c r="G285" s="41">
        <v>288</v>
      </c>
      <c r="H285" s="18" t="str">
        <f t="shared" si="4"/>
        <v>184</v>
      </c>
    </row>
    <row r="286" spans="1:8" ht="15.75" x14ac:dyDescent="0.25">
      <c r="A286" s="23">
        <v>18504</v>
      </c>
      <c r="B286" s="45" t="s">
        <v>174</v>
      </c>
      <c r="C286" s="24" t="s">
        <v>73</v>
      </c>
      <c r="D286" s="46" t="s">
        <v>787</v>
      </c>
      <c r="E286" s="47" t="s">
        <v>713</v>
      </c>
      <c r="F286" s="47" t="s">
        <v>757</v>
      </c>
      <c r="G286" s="41">
        <v>236</v>
      </c>
      <c r="H286" s="18" t="str">
        <f t="shared" si="4"/>
        <v>185</v>
      </c>
    </row>
    <row r="287" spans="1:8" ht="15.75" x14ac:dyDescent="0.25">
      <c r="A287" s="23">
        <v>19101</v>
      </c>
      <c r="B287" s="45" t="s">
        <v>231</v>
      </c>
      <c r="C287" s="24" t="s">
        <v>699</v>
      </c>
      <c r="D287" s="46" t="s">
        <v>779</v>
      </c>
      <c r="E287" s="47" t="s">
        <v>713</v>
      </c>
      <c r="F287" s="47" t="s">
        <v>205</v>
      </c>
      <c r="G287" s="41">
        <v>85</v>
      </c>
      <c r="H287" s="18" t="str">
        <f t="shared" si="4"/>
        <v>191</v>
      </c>
    </row>
    <row r="288" spans="1:8" ht="15.75" x14ac:dyDescent="0.25">
      <c r="A288" s="23">
        <v>19105</v>
      </c>
      <c r="B288" s="45" t="s">
        <v>435</v>
      </c>
      <c r="C288" s="24" t="s">
        <v>73</v>
      </c>
      <c r="D288" s="46" t="s">
        <v>789</v>
      </c>
      <c r="E288" s="47" t="s">
        <v>713</v>
      </c>
      <c r="F288" s="47" t="s">
        <v>316</v>
      </c>
      <c r="G288" s="41">
        <v>79</v>
      </c>
      <c r="H288" s="18" t="str">
        <f t="shared" si="4"/>
        <v>191</v>
      </c>
    </row>
    <row r="289" spans="1:8" ht="15.75" x14ac:dyDescent="0.25">
      <c r="A289" s="23">
        <v>19201</v>
      </c>
      <c r="B289" s="45" t="s">
        <v>9</v>
      </c>
      <c r="C289" s="24" t="s">
        <v>700</v>
      </c>
      <c r="D289" s="46" t="s">
        <v>777</v>
      </c>
      <c r="E289" s="47" t="s">
        <v>712</v>
      </c>
      <c r="F289" s="47" t="s">
        <v>75</v>
      </c>
      <c r="G289" s="41">
        <v>12</v>
      </c>
      <c r="H289" s="18" t="str">
        <f t="shared" si="4"/>
        <v>192</v>
      </c>
    </row>
    <row r="290" spans="1:8" ht="15.75" x14ac:dyDescent="0.25">
      <c r="A290" s="23">
        <v>19202</v>
      </c>
      <c r="B290" s="45" t="s">
        <v>436</v>
      </c>
      <c r="C290" s="24" t="s">
        <v>73</v>
      </c>
      <c r="D290" s="46" t="s">
        <v>792</v>
      </c>
      <c r="E290" s="47" t="s">
        <v>713</v>
      </c>
      <c r="F290" s="47" t="s">
        <v>305</v>
      </c>
      <c r="G290" s="41">
        <v>69</v>
      </c>
      <c r="H290" s="18" t="str">
        <f t="shared" si="4"/>
        <v>192</v>
      </c>
    </row>
    <row r="291" spans="1:8" ht="15.75" x14ac:dyDescent="0.25">
      <c r="A291" s="23">
        <v>19303</v>
      </c>
      <c r="B291" s="45" t="s">
        <v>279</v>
      </c>
      <c r="C291" s="24" t="s">
        <v>701</v>
      </c>
      <c r="D291" s="46" t="s">
        <v>780</v>
      </c>
      <c r="E291" s="47" t="s">
        <v>713</v>
      </c>
      <c r="F291" s="47" t="s">
        <v>75</v>
      </c>
      <c r="G291" s="41">
        <v>242</v>
      </c>
      <c r="H291" s="18" t="str">
        <f t="shared" si="4"/>
        <v>193</v>
      </c>
    </row>
    <row r="292" spans="1:8" ht="15.75" x14ac:dyDescent="0.25">
      <c r="A292" s="23">
        <v>19401</v>
      </c>
      <c r="B292" s="45" t="s">
        <v>232</v>
      </c>
      <c r="C292" s="24" t="s">
        <v>86</v>
      </c>
      <c r="D292" s="46" t="s">
        <v>783</v>
      </c>
      <c r="E292" s="47" t="s">
        <v>713</v>
      </c>
      <c r="F292" s="47" t="s">
        <v>745</v>
      </c>
      <c r="G292" s="41">
        <v>65</v>
      </c>
      <c r="H292" s="18" t="str">
        <f t="shared" si="4"/>
        <v>194</v>
      </c>
    </row>
    <row r="293" spans="1:8" ht="15.75" x14ac:dyDescent="0.25">
      <c r="A293" s="23">
        <v>19501</v>
      </c>
      <c r="B293" s="45" t="s">
        <v>280</v>
      </c>
      <c r="C293" s="24" t="s">
        <v>702</v>
      </c>
      <c r="D293" s="46" t="s">
        <v>778</v>
      </c>
      <c r="E293" s="47" t="s">
        <v>712</v>
      </c>
      <c r="F293" s="47" t="s">
        <v>205</v>
      </c>
      <c r="G293" s="41">
        <v>71</v>
      </c>
      <c r="H293" s="18" t="str">
        <f t="shared" si="4"/>
        <v>195</v>
      </c>
    </row>
    <row r="294" spans="1:8" ht="15.75" x14ac:dyDescent="0.25">
      <c r="A294" s="23">
        <v>22152</v>
      </c>
      <c r="B294" s="45" t="s">
        <v>438</v>
      </c>
      <c r="C294" s="24" t="s">
        <v>73</v>
      </c>
      <c r="D294" s="46" t="s">
        <v>776</v>
      </c>
      <c r="E294" s="47" t="s">
        <v>713</v>
      </c>
      <c r="F294" s="47" t="s">
        <v>155</v>
      </c>
      <c r="G294" s="41">
        <v>57</v>
      </c>
      <c r="H294" s="18" t="str">
        <f t="shared" si="4"/>
        <v>221</v>
      </c>
    </row>
    <row r="295" spans="1:8" ht="15.75" x14ac:dyDescent="0.25">
      <c r="A295" s="23">
        <v>22153</v>
      </c>
      <c r="B295" s="45" t="s">
        <v>197</v>
      </c>
      <c r="C295" s="24" t="s">
        <v>73</v>
      </c>
      <c r="D295" s="46" t="s">
        <v>782</v>
      </c>
      <c r="E295" s="47" t="s">
        <v>712</v>
      </c>
      <c r="F295" s="47" t="s">
        <v>763</v>
      </c>
      <c r="G295" s="41">
        <v>153</v>
      </c>
      <c r="H295" s="18" t="str">
        <f t="shared" si="4"/>
        <v>221</v>
      </c>
    </row>
    <row r="296" spans="1:8" ht="15.75" x14ac:dyDescent="0.25">
      <c r="A296" s="23">
        <v>22154</v>
      </c>
      <c r="B296" s="45" t="s">
        <v>108</v>
      </c>
      <c r="C296" s="24" t="s">
        <v>73</v>
      </c>
      <c r="D296" s="46" t="s">
        <v>792</v>
      </c>
      <c r="E296" s="47" t="s">
        <v>712</v>
      </c>
      <c r="F296" s="47" t="s">
        <v>663</v>
      </c>
      <c r="G296" s="41">
        <v>77</v>
      </c>
      <c r="H296" s="18" t="str">
        <f t="shared" si="4"/>
        <v>221</v>
      </c>
    </row>
    <row r="297" spans="1:8" ht="15.75" x14ac:dyDescent="0.25">
      <c r="A297" s="23">
        <v>22155</v>
      </c>
      <c r="B297" s="45" t="s">
        <v>439</v>
      </c>
      <c r="C297" s="24" t="s">
        <v>73</v>
      </c>
      <c r="D297" s="46" t="s">
        <v>782</v>
      </c>
      <c r="E297" s="47" t="s">
        <v>713</v>
      </c>
      <c r="F297" s="47" t="s">
        <v>177</v>
      </c>
      <c r="G297" s="41">
        <v>17</v>
      </c>
      <c r="H297" s="18" t="str">
        <f t="shared" si="4"/>
        <v>221</v>
      </c>
    </row>
    <row r="298" spans="1:8" ht="15.75" x14ac:dyDescent="0.25">
      <c r="A298" s="23">
        <v>22170</v>
      </c>
      <c r="B298" s="45" t="s">
        <v>441</v>
      </c>
      <c r="C298" s="24" t="s">
        <v>703</v>
      </c>
      <c r="D298" s="46" t="s">
        <v>790</v>
      </c>
      <c r="E298" s="47" t="s">
        <v>713</v>
      </c>
      <c r="F298" s="47" t="s">
        <v>299</v>
      </c>
      <c r="G298" s="41">
        <v>45</v>
      </c>
      <c r="H298" s="18" t="str">
        <f t="shared" si="4"/>
        <v>221</v>
      </c>
    </row>
    <row r="299" spans="1:8" ht="15.75" x14ac:dyDescent="0.25">
      <c r="A299" s="23">
        <v>22201</v>
      </c>
      <c r="B299" s="45" t="s">
        <v>685</v>
      </c>
      <c r="C299" s="24" t="s">
        <v>150</v>
      </c>
      <c r="D299" s="46" t="s">
        <v>789</v>
      </c>
      <c r="E299" s="47" t="s">
        <v>713</v>
      </c>
      <c r="F299" s="47" t="s">
        <v>771</v>
      </c>
      <c r="G299" s="41">
        <v>887</v>
      </c>
      <c r="H299" s="18" t="str">
        <f t="shared" si="4"/>
        <v>222</v>
      </c>
    </row>
    <row r="300" spans="1:8" ht="15.75" x14ac:dyDescent="0.25">
      <c r="A300" s="23">
        <v>22245</v>
      </c>
      <c r="B300" s="45" t="s">
        <v>140</v>
      </c>
      <c r="C300" s="24" t="s">
        <v>58</v>
      </c>
      <c r="D300" s="46" t="s">
        <v>782</v>
      </c>
      <c r="E300" s="47" t="s">
        <v>713</v>
      </c>
      <c r="F300" s="47" t="s">
        <v>313</v>
      </c>
      <c r="G300" s="41">
        <v>1481</v>
      </c>
      <c r="H300" s="18" t="str">
        <f t="shared" si="4"/>
        <v>222</v>
      </c>
    </row>
    <row r="301" spans="1:8" ht="15.75" x14ac:dyDescent="0.25">
      <c r="A301" s="23">
        <v>22247</v>
      </c>
      <c r="B301" s="45" t="s">
        <v>434</v>
      </c>
      <c r="C301" s="24" t="s">
        <v>704</v>
      </c>
      <c r="D301" s="46" t="s">
        <v>782</v>
      </c>
      <c r="E301" s="47" t="s">
        <v>712</v>
      </c>
      <c r="F301" s="47" t="s">
        <v>744</v>
      </c>
      <c r="G301" s="41">
        <v>49</v>
      </c>
      <c r="H301" s="18" t="str">
        <f t="shared" si="4"/>
        <v>222</v>
      </c>
    </row>
    <row r="302" spans="1:8" ht="15.75" x14ac:dyDescent="0.25">
      <c r="A302" s="23">
        <v>22248</v>
      </c>
      <c r="B302" s="45" t="s">
        <v>443</v>
      </c>
      <c r="C302" s="24" t="s">
        <v>58</v>
      </c>
      <c r="D302" s="46" t="s">
        <v>778</v>
      </c>
      <c r="E302" s="47" t="s">
        <v>713</v>
      </c>
      <c r="F302" s="47" t="s">
        <v>127</v>
      </c>
      <c r="G302" s="41">
        <v>2404</v>
      </c>
      <c r="H302" s="18" t="str">
        <f t="shared" si="4"/>
        <v>222</v>
      </c>
    </row>
    <row r="303" spans="1:8" ht="15.75" x14ac:dyDescent="0.25">
      <c r="A303" s="23">
        <v>22249</v>
      </c>
      <c r="B303" s="45" t="s">
        <v>633</v>
      </c>
      <c r="C303" s="24" t="s">
        <v>58</v>
      </c>
      <c r="D303" s="46" t="s">
        <v>782</v>
      </c>
      <c r="E303" s="47" t="s">
        <v>712</v>
      </c>
      <c r="F303" s="47" t="s">
        <v>764</v>
      </c>
      <c r="G303" s="41">
        <v>99</v>
      </c>
      <c r="H303" s="18" t="str">
        <f t="shared" ref="H303:H366" si="5">LEFT(A303,3)</f>
        <v>222</v>
      </c>
    </row>
    <row r="304" spans="1:8" ht="15.75" x14ac:dyDescent="0.25">
      <c r="A304" s="23">
        <v>22250</v>
      </c>
      <c r="B304" s="45" t="s">
        <v>640</v>
      </c>
      <c r="C304" s="24" t="s">
        <v>73</v>
      </c>
      <c r="D304" s="46" t="s">
        <v>781</v>
      </c>
      <c r="E304" s="47" t="s">
        <v>712</v>
      </c>
      <c r="F304" s="47" t="s">
        <v>742</v>
      </c>
      <c r="G304" s="41">
        <v>1246</v>
      </c>
      <c r="H304" s="18" t="str">
        <f t="shared" si="5"/>
        <v>222</v>
      </c>
    </row>
    <row r="305" spans="1:8" ht="15.75" x14ac:dyDescent="0.25">
      <c r="A305" s="23">
        <v>22301</v>
      </c>
      <c r="B305" s="45" t="s">
        <v>109</v>
      </c>
      <c r="C305" s="24" t="s">
        <v>73</v>
      </c>
      <c r="D305" s="46" t="s">
        <v>782</v>
      </c>
      <c r="E305" s="47" t="s">
        <v>712</v>
      </c>
      <c r="F305" s="47" t="s">
        <v>765</v>
      </c>
      <c r="G305" s="41">
        <v>90</v>
      </c>
      <c r="H305" s="18" t="str">
        <f t="shared" si="5"/>
        <v>223</v>
      </c>
    </row>
    <row r="306" spans="1:8" ht="15.75" x14ac:dyDescent="0.25">
      <c r="A306" s="23">
        <v>22360</v>
      </c>
      <c r="B306" s="45" t="s">
        <v>635</v>
      </c>
      <c r="C306" s="24" t="s">
        <v>58</v>
      </c>
      <c r="D306" s="46" t="s">
        <v>781</v>
      </c>
      <c r="E306" s="47" t="s">
        <v>713</v>
      </c>
      <c r="F306" s="47" t="s">
        <v>315</v>
      </c>
      <c r="G306" s="41">
        <v>1048</v>
      </c>
      <c r="H306" s="18" t="str">
        <f t="shared" si="5"/>
        <v>223</v>
      </c>
    </row>
    <row r="307" spans="1:8" ht="15.75" x14ac:dyDescent="0.25">
      <c r="A307" s="23">
        <v>22361</v>
      </c>
      <c r="B307" s="45" t="s">
        <v>444</v>
      </c>
      <c r="C307" s="24" t="s">
        <v>58</v>
      </c>
      <c r="D307" s="46" t="s">
        <v>778</v>
      </c>
      <c r="E307" s="47" t="s">
        <v>713</v>
      </c>
      <c r="F307" s="47" t="s">
        <v>128</v>
      </c>
      <c r="G307" s="41">
        <v>1110</v>
      </c>
      <c r="H307" s="18" t="str">
        <f t="shared" si="5"/>
        <v>223</v>
      </c>
    </row>
    <row r="308" spans="1:8" ht="15.75" x14ac:dyDescent="0.25">
      <c r="A308" s="23">
        <v>22502</v>
      </c>
      <c r="B308" s="45" t="s">
        <v>103</v>
      </c>
      <c r="C308" s="24" t="s">
        <v>150</v>
      </c>
      <c r="D308" s="46" t="s">
        <v>784</v>
      </c>
      <c r="E308" s="47" t="s">
        <v>712</v>
      </c>
      <c r="F308" s="47" t="s">
        <v>758</v>
      </c>
      <c r="G308" s="41">
        <v>1825</v>
      </c>
      <c r="H308" s="18" t="str">
        <f t="shared" si="5"/>
        <v>225</v>
      </c>
    </row>
    <row r="309" spans="1:8" ht="15.75" x14ac:dyDescent="0.25">
      <c r="A309" s="23">
        <v>22504</v>
      </c>
      <c r="B309" s="45" t="s">
        <v>233</v>
      </c>
      <c r="C309" s="24" t="s">
        <v>66</v>
      </c>
      <c r="D309" s="46" t="s">
        <v>777</v>
      </c>
      <c r="E309" s="47" t="s">
        <v>713</v>
      </c>
      <c r="F309" s="47" t="s">
        <v>727</v>
      </c>
      <c r="G309" s="41">
        <v>66</v>
      </c>
      <c r="H309" s="18" t="str">
        <f t="shared" si="5"/>
        <v>225</v>
      </c>
    </row>
    <row r="310" spans="1:8" ht="15.75" x14ac:dyDescent="0.25">
      <c r="A310" s="23">
        <v>22509</v>
      </c>
      <c r="B310" s="45" t="s">
        <v>145</v>
      </c>
      <c r="C310" s="24" t="s">
        <v>58</v>
      </c>
      <c r="D310" s="46" t="s">
        <v>781</v>
      </c>
      <c r="E310" s="47" t="s">
        <v>713</v>
      </c>
      <c r="F310" s="47" t="s">
        <v>806</v>
      </c>
      <c r="G310" s="41">
        <v>98</v>
      </c>
      <c r="H310" s="18" t="str">
        <f t="shared" si="5"/>
        <v>225</v>
      </c>
    </row>
    <row r="311" spans="1:8" ht="15.75" x14ac:dyDescent="0.25">
      <c r="A311" s="23">
        <v>22608</v>
      </c>
      <c r="B311" s="45" t="s">
        <v>686</v>
      </c>
      <c r="C311" s="24" t="s">
        <v>71</v>
      </c>
      <c r="D311" s="46" t="s">
        <v>784</v>
      </c>
      <c r="E311" s="47" t="s">
        <v>713</v>
      </c>
      <c r="F311" s="47" t="s">
        <v>728</v>
      </c>
      <c r="G311" s="41">
        <v>105</v>
      </c>
      <c r="H311" s="18" t="str">
        <f t="shared" si="5"/>
        <v>226</v>
      </c>
    </row>
    <row r="312" spans="1:8" ht="15.75" x14ac:dyDescent="0.25">
      <c r="A312" s="23">
        <v>22609</v>
      </c>
      <c r="B312" s="45" t="s">
        <v>445</v>
      </c>
      <c r="C312" s="24" t="s">
        <v>58</v>
      </c>
      <c r="D312" s="46" t="s">
        <v>786</v>
      </c>
      <c r="E312" s="47" t="s">
        <v>712</v>
      </c>
      <c r="F312" s="47" t="s">
        <v>160</v>
      </c>
      <c r="G312" s="41">
        <v>64</v>
      </c>
      <c r="H312" s="18" t="str">
        <f t="shared" si="5"/>
        <v>226</v>
      </c>
    </row>
    <row r="313" spans="1:8" ht="15.75" x14ac:dyDescent="0.25">
      <c r="A313" s="23">
        <v>22628</v>
      </c>
      <c r="B313" s="45" t="s">
        <v>116</v>
      </c>
      <c r="C313" s="24" t="s">
        <v>61</v>
      </c>
      <c r="D313" s="46" t="s">
        <v>780</v>
      </c>
      <c r="E313" s="47" t="s">
        <v>712</v>
      </c>
      <c r="F313" s="47" t="s">
        <v>128</v>
      </c>
      <c r="G313" s="41">
        <v>531</v>
      </c>
      <c r="H313" s="18" t="str">
        <f t="shared" si="5"/>
        <v>226</v>
      </c>
    </row>
    <row r="314" spans="1:8" ht="15.75" x14ac:dyDescent="0.25">
      <c r="A314" s="23">
        <v>22629</v>
      </c>
      <c r="B314" s="45" t="s">
        <v>281</v>
      </c>
      <c r="C314" s="24" t="s">
        <v>150</v>
      </c>
      <c r="D314" s="46" t="s">
        <v>780</v>
      </c>
      <c r="E314" s="47" t="s">
        <v>712</v>
      </c>
      <c r="F314" s="47" t="s">
        <v>728</v>
      </c>
      <c r="G314" s="41">
        <v>407</v>
      </c>
      <c r="H314" s="18" t="str">
        <f t="shared" si="5"/>
        <v>226</v>
      </c>
    </row>
    <row r="315" spans="1:8" ht="15.75" x14ac:dyDescent="0.25">
      <c r="A315" s="23">
        <v>22632</v>
      </c>
      <c r="B315" s="45" t="s">
        <v>449</v>
      </c>
      <c r="C315" s="24" t="s">
        <v>73</v>
      </c>
      <c r="D315" s="46" t="s">
        <v>777</v>
      </c>
      <c r="E315" s="47" t="s">
        <v>713</v>
      </c>
      <c r="F315" s="47" t="s">
        <v>316</v>
      </c>
      <c r="G315" s="41">
        <v>23</v>
      </c>
      <c r="H315" s="18" t="str">
        <f t="shared" si="5"/>
        <v>226</v>
      </c>
    </row>
    <row r="316" spans="1:8" ht="15.75" x14ac:dyDescent="0.25">
      <c r="A316" s="23">
        <v>22633</v>
      </c>
      <c r="B316" s="45" t="s">
        <v>282</v>
      </c>
      <c r="C316" s="24" t="s">
        <v>73</v>
      </c>
      <c r="D316" s="46" t="s">
        <v>778</v>
      </c>
      <c r="E316" s="47" t="s">
        <v>713</v>
      </c>
      <c r="F316" s="47" t="s">
        <v>314</v>
      </c>
      <c r="G316" s="41">
        <v>191</v>
      </c>
      <c r="H316" s="18" t="str">
        <f t="shared" si="5"/>
        <v>226</v>
      </c>
    </row>
    <row r="317" spans="1:8" ht="15.75" x14ac:dyDescent="0.25">
      <c r="A317" s="23">
        <v>22644</v>
      </c>
      <c r="B317" s="45" t="s">
        <v>634</v>
      </c>
      <c r="C317" s="24" t="s">
        <v>58</v>
      </c>
      <c r="D317" s="46" t="s">
        <v>776</v>
      </c>
      <c r="E317" s="47" t="s">
        <v>713</v>
      </c>
      <c r="F317" s="47" t="s">
        <v>161</v>
      </c>
      <c r="G317" s="41">
        <v>35</v>
      </c>
      <c r="H317" s="18" t="str">
        <f t="shared" si="5"/>
        <v>226</v>
      </c>
    </row>
    <row r="318" spans="1:8" ht="15.75" x14ac:dyDescent="0.25">
      <c r="A318" s="23">
        <v>22645</v>
      </c>
      <c r="B318" s="45" t="s">
        <v>448</v>
      </c>
      <c r="C318" s="24" t="s">
        <v>150</v>
      </c>
      <c r="D318" s="46" t="s">
        <v>777</v>
      </c>
      <c r="E318" s="47" t="s">
        <v>712</v>
      </c>
      <c r="F318" s="47" t="s">
        <v>171</v>
      </c>
      <c r="G318" s="41">
        <v>16</v>
      </c>
      <c r="H318" s="18" t="str">
        <f t="shared" si="5"/>
        <v>226</v>
      </c>
    </row>
    <row r="319" spans="1:8" ht="15.75" x14ac:dyDescent="0.25">
      <c r="A319" s="23">
        <v>22702</v>
      </c>
      <c r="B319" s="45" t="s">
        <v>450</v>
      </c>
      <c r="C319" s="24" t="s">
        <v>150</v>
      </c>
      <c r="D319" s="46" t="s">
        <v>787</v>
      </c>
      <c r="E319" s="47" t="s">
        <v>713</v>
      </c>
      <c r="F319" s="47" t="s">
        <v>772</v>
      </c>
      <c r="G319" s="41">
        <v>65</v>
      </c>
      <c r="H319" s="18" t="str">
        <f t="shared" si="5"/>
        <v>227</v>
      </c>
    </row>
    <row r="320" spans="1:8" ht="15.75" x14ac:dyDescent="0.25">
      <c r="A320" s="23">
        <v>22718</v>
      </c>
      <c r="B320" s="45" t="s">
        <v>451</v>
      </c>
      <c r="C320" s="24" t="s">
        <v>73</v>
      </c>
      <c r="D320" s="46" t="s">
        <v>786</v>
      </c>
      <c r="E320" s="47" t="s">
        <v>712</v>
      </c>
      <c r="F320" s="47" t="s">
        <v>318</v>
      </c>
      <c r="G320" s="41">
        <v>35</v>
      </c>
      <c r="H320" s="18" t="str">
        <f t="shared" si="5"/>
        <v>227</v>
      </c>
    </row>
    <row r="321" spans="1:8" ht="15.75" x14ac:dyDescent="0.25">
      <c r="A321" s="23">
        <v>22725</v>
      </c>
      <c r="B321" s="45" t="s">
        <v>638</v>
      </c>
      <c r="C321" s="24" t="s">
        <v>73</v>
      </c>
      <c r="D321" s="46" t="s">
        <v>778</v>
      </c>
      <c r="E321" s="47" t="s">
        <v>713</v>
      </c>
      <c r="F321" s="47" t="s">
        <v>742</v>
      </c>
      <c r="G321" s="41">
        <v>5</v>
      </c>
      <c r="H321" s="18" t="str">
        <f t="shared" si="5"/>
        <v>227</v>
      </c>
    </row>
    <row r="322" spans="1:8" ht="15.75" x14ac:dyDescent="0.25">
      <c r="A322" s="23">
        <v>22727</v>
      </c>
      <c r="B322" s="45" t="s">
        <v>452</v>
      </c>
      <c r="C322" s="24" t="s">
        <v>73</v>
      </c>
      <c r="D322" s="46" t="s">
        <v>782</v>
      </c>
      <c r="E322" s="47" t="s">
        <v>713</v>
      </c>
      <c r="F322" s="47" t="s">
        <v>314</v>
      </c>
      <c r="G322" s="41">
        <v>14</v>
      </c>
      <c r="H322" s="18" t="str">
        <f t="shared" si="5"/>
        <v>227</v>
      </c>
    </row>
    <row r="323" spans="1:8" ht="15.75" x14ac:dyDescent="0.25">
      <c r="A323" s="23">
        <v>23103</v>
      </c>
      <c r="B323" s="45" t="s">
        <v>646</v>
      </c>
      <c r="C323" s="24" t="s">
        <v>73</v>
      </c>
      <c r="D323" s="46" t="s">
        <v>784</v>
      </c>
      <c r="E323" s="47" t="s">
        <v>712</v>
      </c>
      <c r="F323" s="47" t="s">
        <v>750</v>
      </c>
      <c r="G323" s="41">
        <v>392</v>
      </c>
      <c r="H323" s="18" t="str">
        <f t="shared" si="5"/>
        <v>231</v>
      </c>
    </row>
    <row r="324" spans="1:8" ht="15.75" x14ac:dyDescent="0.25">
      <c r="A324" s="23">
        <v>23116</v>
      </c>
      <c r="B324" s="45" t="s">
        <v>453</v>
      </c>
      <c r="C324" s="24" t="s">
        <v>73</v>
      </c>
      <c r="D324" s="46" t="s">
        <v>780</v>
      </c>
      <c r="E324" s="47" t="s">
        <v>712</v>
      </c>
      <c r="F324" s="47" t="s">
        <v>750</v>
      </c>
      <c r="G324" s="41">
        <v>179</v>
      </c>
      <c r="H324" s="18" t="str">
        <f t="shared" si="5"/>
        <v>231</v>
      </c>
    </row>
    <row r="325" spans="1:8" ht="15.75" x14ac:dyDescent="0.25">
      <c r="A325" s="23">
        <v>23120</v>
      </c>
      <c r="B325" s="45" t="s">
        <v>147</v>
      </c>
      <c r="C325" s="24" t="s">
        <v>58</v>
      </c>
      <c r="D325" s="46" t="s">
        <v>784</v>
      </c>
      <c r="E325" s="47" t="s">
        <v>713</v>
      </c>
      <c r="F325" s="47" t="s">
        <v>164</v>
      </c>
      <c r="G325" s="41">
        <v>22</v>
      </c>
      <c r="H325" s="18" t="str">
        <f t="shared" si="5"/>
        <v>231</v>
      </c>
    </row>
    <row r="326" spans="1:8" ht="15.75" x14ac:dyDescent="0.25">
      <c r="A326" s="23">
        <v>23121</v>
      </c>
      <c r="B326" s="45" t="s">
        <v>454</v>
      </c>
      <c r="C326" s="24" t="s">
        <v>58</v>
      </c>
      <c r="D326" s="46" t="s">
        <v>786</v>
      </c>
      <c r="E326" s="47" t="s">
        <v>712</v>
      </c>
      <c r="F326" s="47" t="s">
        <v>249</v>
      </c>
      <c r="G326" s="41">
        <v>293</v>
      </c>
      <c r="H326" s="18" t="str">
        <f t="shared" si="5"/>
        <v>231</v>
      </c>
    </row>
    <row r="327" spans="1:8" ht="15.75" x14ac:dyDescent="0.25">
      <c r="A327" s="23">
        <v>23124</v>
      </c>
      <c r="B327" s="45" t="s">
        <v>642</v>
      </c>
      <c r="C327" s="24" t="s">
        <v>58</v>
      </c>
      <c r="D327" s="46" t="s">
        <v>776</v>
      </c>
      <c r="E327" s="47" t="s">
        <v>713</v>
      </c>
      <c r="F327" s="47" t="s">
        <v>249</v>
      </c>
      <c r="G327" s="41">
        <v>45</v>
      </c>
      <c r="H327" s="18" t="str">
        <f t="shared" si="5"/>
        <v>231</v>
      </c>
    </row>
    <row r="328" spans="1:8" ht="15.75" x14ac:dyDescent="0.25">
      <c r="A328" s="23">
        <v>23125</v>
      </c>
      <c r="B328" s="45" t="s">
        <v>644</v>
      </c>
      <c r="C328" s="24" t="s">
        <v>73</v>
      </c>
      <c r="D328" s="46" t="s">
        <v>792</v>
      </c>
      <c r="E328" s="47" t="s">
        <v>712</v>
      </c>
      <c r="F328" s="47" t="s">
        <v>246</v>
      </c>
      <c r="G328" s="41">
        <v>12</v>
      </c>
      <c r="H328" s="18" t="str">
        <f t="shared" si="5"/>
        <v>231</v>
      </c>
    </row>
    <row r="329" spans="1:8" ht="15.75" x14ac:dyDescent="0.25">
      <c r="A329" s="23">
        <v>23126</v>
      </c>
      <c r="B329" s="45" t="s">
        <v>455</v>
      </c>
      <c r="C329" s="24" t="s">
        <v>68</v>
      </c>
      <c r="D329" s="46" t="s">
        <v>787</v>
      </c>
      <c r="E329" s="47" t="s">
        <v>713</v>
      </c>
      <c r="F329" s="47" t="s">
        <v>756</v>
      </c>
      <c r="G329" s="41">
        <v>372</v>
      </c>
      <c r="H329" s="18" t="str">
        <f t="shared" si="5"/>
        <v>231</v>
      </c>
    </row>
    <row r="330" spans="1:8" ht="15.75" x14ac:dyDescent="0.25">
      <c r="A330" s="23">
        <v>23133</v>
      </c>
      <c r="B330" s="45" t="s">
        <v>641</v>
      </c>
      <c r="C330" s="24" t="s">
        <v>58</v>
      </c>
      <c r="D330" s="46" t="s">
        <v>785</v>
      </c>
      <c r="E330" s="47" t="s">
        <v>712</v>
      </c>
      <c r="F330" s="47" t="s">
        <v>128</v>
      </c>
      <c r="G330" s="41">
        <v>92</v>
      </c>
      <c r="H330" s="18" t="str">
        <f t="shared" si="5"/>
        <v>231</v>
      </c>
    </row>
    <row r="331" spans="1:8" ht="15.75" x14ac:dyDescent="0.25">
      <c r="A331" s="23">
        <v>23140</v>
      </c>
      <c r="B331" s="45" t="s">
        <v>284</v>
      </c>
      <c r="C331" s="24" t="s">
        <v>58</v>
      </c>
      <c r="D331" s="46" t="s">
        <v>782</v>
      </c>
      <c r="E331" s="47" t="s">
        <v>712</v>
      </c>
      <c r="F331" s="47" t="s">
        <v>766</v>
      </c>
      <c r="G331" s="41">
        <v>76</v>
      </c>
      <c r="H331" s="18" t="str">
        <f t="shared" si="5"/>
        <v>231</v>
      </c>
    </row>
    <row r="332" spans="1:8" ht="15.75" x14ac:dyDescent="0.25">
      <c r="A332" s="23">
        <v>23145</v>
      </c>
      <c r="B332" s="45" t="s">
        <v>643</v>
      </c>
      <c r="C332" s="24" t="s">
        <v>58</v>
      </c>
      <c r="D332" s="46" t="s">
        <v>781</v>
      </c>
      <c r="E332" s="47" t="s">
        <v>713</v>
      </c>
      <c r="F332" s="47" t="s">
        <v>249</v>
      </c>
      <c r="G332" s="41">
        <v>13</v>
      </c>
      <c r="H332" s="18" t="str">
        <f t="shared" si="5"/>
        <v>231</v>
      </c>
    </row>
    <row r="333" spans="1:8" ht="15.75" x14ac:dyDescent="0.25">
      <c r="A333" s="23">
        <v>23150</v>
      </c>
      <c r="B333" s="45" t="s">
        <v>456</v>
      </c>
      <c r="C333" s="24" t="s">
        <v>73</v>
      </c>
      <c r="D333" s="46" t="s">
        <v>780</v>
      </c>
      <c r="E333" s="47" t="s">
        <v>713</v>
      </c>
      <c r="F333" s="47" t="s">
        <v>669</v>
      </c>
      <c r="G333" s="41">
        <v>370</v>
      </c>
      <c r="H333" s="18" t="str">
        <f t="shared" si="5"/>
        <v>231</v>
      </c>
    </row>
    <row r="334" spans="1:8" ht="15.75" x14ac:dyDescent="0.25">
      <c r="A334" s="23">
        <v>23152</v>
      </c>
      <c r="B334" s="45" t="s">
        <v>457</v>
      </c>
      <c r="C334" s="24" t="s">
        <v>58</v>
      </c>
      <c r="D334" s="46" t="s">
        <v>786</v>
      </c>
      <c r="E334" s="47" t="s">
        <v>713</v>
      </c>
      <c r="F334" s="47" t="s">
        <v>203</v>
      </c>
      <c r="G334" s="41">
        <v>433</v>
      </c>
      <c r="H334" s="18" t="str">
        <f t="shared" si="5"/>
        <v>231</v>
      </c>
    </row>
    <row r="335" spans="1:8" ht="15.75" x14ac:dyDescent="0.25">
      <c r="A335" s="23">
        <v>23201</v>
      </c>
      <c r="B335" s="45" t="s">
        <v>458</v>
      </c>
      <c r="C335" s="24" t="s">
        <v>73</v>
      </c>
      <c r="D335" s="46" t="s">
        <v>776</v>
      </c>
      <c r="E335" s="47" t="s">
        <v>712</v>
      </c>
      <c r="F335" s="47" t="s">
        <v>246</v>
      </c>
      <c r="G335" s="41">
        <v>92</v>
      </c>
      <c r="H335" s="18" t="str">
        <f t="shared" si="5"/>
        <v>232</v>
      </c>
    </row>
    <row r="336" spans="1:8" ht="15.75" x14ac:dyDescent="0.25">
      <c r="A336" s="23">
        <v>23209</v>
      </c>
      <c r="B336" s="45" t="s">
        <v>146</v>
      </c>
      <c r="C336" s="24" t="s">
        <v>58</v>
      </c>
      <c r="D336" s="46" t="s">
        <v>786</v>
      </c>
      <c r="E336" s="47" t="s">
        <v>713</v>
      </c>
      <c r="F336" s="47" t="s">
        <v>204</v>
      </c>
      <c r="G336" s="41">
        <v>75</v>
      </c>
      <c r="H336" s="18" t="str">
        <f t="shared" si="5"/>
        <v>232</v>
      </c>
    </row>
    <row r="337" spans="1:8" ht="15.75" x14ac:dyDescent="0.25">
      <c r="A337" s="23">
        <v>23246</v>
      </c>
      <c r="B337" s="45" t="s">
        <v>459</v>
      </c>
      <c r="C337" s="24" t="s">
        <v>58</v>
      </c>
      <c r="D337" s="46" t="s">
        <v>784</v>
      </c>
      <c r="E337" s="47" t="s">
        <v>713</v>
      </c>
      <c r="F337" s="47" t="s">
        <v>158</v>
      </c>
      <c r="G337" s="41">
        <v>83</v>
      </c>
      <c r="H337" s="18" t="str">
        <f t="shared" si="5"/>
        <v>232</v>
      </c>
    </row>
    <row r="338" spans="1:8" ht="15.75" x14ac:dyDescent="0.25">
      <c r="A338" s="23">
        <v>23255</v>
      </c>
      <c r="B338" s="45" t="s">
        <v>173</v>
      </c>
      <c r="C338" s="24" t="s">
        <v>58</v>
      </c>
      <c r="D338" s="46" t="s">
        <v>778</v>
      </c>
      <c r="E338" s="47" t="s">
        <v>713</v>
      </c>
      <c r="F338" s="47" t="s">
        <v>210</v>
      </c>
      <c r="G338" s="41">
        <v>91</v>
      </c>
      <c r="H338" s="18" t="str">
        <f t="shared" si="5"/>
        <v>232</v>
      </c>
    </row>
    <row r="339" spans="1:8" ht="15.75" x14ac:dyDescent="0.25">
      <c r="A339" s="23">
        <v>23307</v>
      </c>
      <c r="B339" s="45" t="s">
        <v>48</v>
      </c>
      <c r="C339" s="24" t="s">
        <v>58</v>
      </c>
      <c r="D339" s="46" t="s">
        <v>776</v>
      </c>
      <c r="E339" s="47" t="s">
        <v>713</v>
      </c>
      <c r="F339" s="47" t="s">
        <v>246</v>
      </c>
      <c r="G339" s="41">
        <v>42</v>
      </c>
      <c r="H339" s="18" t="str">
        <f t="shared" si="5"/>
        <v>233</v>
      </c>
    </row>
    <row r="340" spans="1:8" ht="15.75" x14ac:dyDescent="0.25">
      <c r="A340" s="23">
        <v>23322</v>
      </c>
      <c r="B340" s="45" t="s">
        <v>460</v>
      </c>
      <c r="C340" s="24" t="s">
        <v>73</v>
      </c>
      <c r="D340" s="46" t="s">
        <v>789</v>
      </c>
      <c r="E340" s="47" t="s">
        <v>713</v>
      </c>
      <c r="F340" s="47" t="s">
        <v>54</v>
      </c>
      <c r="G340" s="41">
        <v>44</v>
      </c>
      <c r="H340" s="18" t="str">
        <f t="shared" si="5"/>
        <v>233</v>
      </c>
    </row>
    <row r="341" spans="1:8" ht="15.75" x14ac:dyDescent="0.25">
      <c r="A341" s="23">
        <v>25101</v>
      </c>
      <c r="B341" s="45" t="s">
        <v>121</v>
      </c>
      <c r="C341" s="24" t="s">
        <v>296</v>
      </c>
      <c r="D341" s="46" t="s">
        <v>785</v>
      </c>
      <c r="E341" s="47" t="s">
        <v>713</v>
      </c>
      <c r="F341" s="47" t="s">
        <v>770</v>
      </c>
      <c r="G341" s="41">
        <v>16</v>
      </c>
      <c r="H341" s="18" t="str">
        <f t="shared" si="5"/>
        <v>251</v>
      </c>
    </row>
    <row r="342" spans="1:8" ht="15.75" x14ac:dyDescent="0.25">
      <c r="A342" s="23">
        <v>25102</v>
      </c>
      <c r="B342" s="45" t="s">
        <v>151</v>
      </c>
      <c r="C342" s="24" t="s">
        <v>658</v>
      </c>
      <c r="D342" s="46" t="s">
        <v>791</v>
      </c>
      <c r="E342" s="47" t="s">
        <v>713</v>
      </c>
      <c r="F342" s="47" t="s">
        <v>745</v>
      </c>
      <c r="G342" s="41">
        <v>23</v>
      </c>
      <c r="H342" s="18" t="str">
        <f t="shared" si="5"/>
        <v>251</v>
      </c>
    </row>
    <row r="343" spans="1:8" ht="15.75" x14ac:dyDescent="0.25">
      <c r="A343" s="23">
        <v>25103</v>
      </c>
      <c r="B343" s="45" t="s">
        <v>117</v>
      </c>
      <c r="C343" s="24" t="s">
        <v>705</v>
      </c>
      <c r="D343" s="46" t="s">
        <v>776</v>
      </c>
      <c r="E343" s="47" t="s">
        <v>712</v>
      </c>
      <c r="F343" s="47" t="s">
        <v>206</v>
      </c>
      <c r="G343" s="41">
        <v>14</v>
      </c>
      <c r="H343" s="18" t="str">
        <f t="shared" si="5"/>
        <v>251</v>
      </c>
    </row>
    <row r="344" spans="1:8" ht="15.75" x14ac:dyDescent="0.25">
      <c r="A344" s="23">
        <v>25202</v>
      </c>
      <c r="B344" s="45" t="s">
        <v>285</v>
      </c>
      <c r="C344" s="24" t="s">
        <v>66</v>
      </c>
      <c r="D344" s="46" t="s">
        <v>782</v>
      </c>
      <c r="E344" s="47" t="s">
        <v>713</v>
      </c>
      <c r="F344" s="47" t="s">
        <v>744</v>
      </c>
      <c r="G344" s="41">
        <v>38</v>
      </c>
      <c r="H344" s="18" t="str">
        <f t="shared" si="5"/>
        <v>252</v>
      </c>
    </row>
    <row r="345" spans="1:8" ht="15.75" x14ac:dyDescent="0.25">
      <c r="A345" s="23">
        <v>25206</v>
      </c>
      <c r="B345" s="45" t="s">
        <v>461</v>
      </c>
      <c r="C345" s="24" t="s">
        <v>70</v>
      </c>
      <c r="D345" s="46" t="s">
        <v>778</v>
      </c>
      <c r="E345" s="47" t="s">
        <v>713</v>
      </c>
      <c r="F345" s="47" t="s">
        <v>209</v>
      </c>
      <c r="G345" s="41">
        <v>187</v>
      </c>
      <c r="H345" s="18" t="str">
        <f t="shared" si="5"/>
        <v>252</v>
      </c>
    </row>
    <row r="346" spans="1:8" ht="15.75" x14ac:dyDescent="0.25">
      <c r="A346" s="23">
        <v>25210</v>
      </c>
      <c r="B346" s="45" t="s">
        <v>463</v>
      </c>
      <c r="C346" s="24" t="s">
        <v>70</v>
      </c>
      <c r="D346" s="46" t="s">
        <v>785</v>
      </c>
      <c r="E346" s="47" t="s">
        <v>712</v>
      </c>
      <c r="F346" s="47" t="s">
        <v>176</v>
      </c>
      <c r="G346" s="41">
        <v>4</v>
      </c>
      <c r="H346" s="18" t="str">
        <f t="shared" si="5"/>
        <v>252</v>
      </c>
    </row>
    <row r="347" spans="1:8" ht="15.75" x14ac:dyDescent="0.25">
      <c r="A347" s="23">
        <v>25212</v>
      </c>
      <c r="B347" s="45" t="s">
        <v>462</v>
      </c>
      <c r="C347" s="24" t="s">
        <v>72</v>
      </c>
      <c r="D347" s="46" t="s">
        <v>779</v>
      </c>
      <c r="E347" s="47" t="s">
        <v>713</v>
      </c>
      <c r="F347" s="47" t="s">
        <v>307</v>
      </c>
      <c r="G347" s="41">
        <v>53</v>
      </c>
      <c r="H347" s="18" t="str">
        <f t="shared" si="5"/>
        <v>252</v>
      </c>
    </row>
    <row r="348" spans="1:8" ht="15.75" x14ac:dyDescent="0.25">
      <c r="A348" s="23">
        <v>25222</v>
      </c>
      <c r="B348" s="45" t="s">
        <v>464</v>
      </c>
      <c r="C348" s="24" t="s">
        <v>66</v>
      </c>
      <c r="D348" s="46" t="s">
        <v>782</v>
      </c>
      <c r="E348" s="47" t="s">
        <v>713</v>
      </c>
      <c r="F348" s="47" t="s">
        <v>744</v>
      </c>
      <c r="G348" s="41">
        <v>11</v>
      </c>
      <c r="H348" s="18" t="str">
        <f t="shared" si="5"/>
        <v>252</v>
      </c>
    </row>
    <row r="349" spans="1:8" ht="15.75" x14ac:dyDescent="0.25">
      <c r="A349" s="23">
        <v>25226</v>
      </c>
      <c r="B349" s="45" t="s">
        <v>465</v>
      </c>
      <c r="C349" s="24" t="s">
        <v>72</v>
      </c>
      <c r="D349" s="46" t="s">
        <v>778</v>
      </c>
      <c r="E349" s="47" t="s">
        <v>713</v>
      </c>
      <c r="F349" s="47" t="s">
        <v>209</v>
      </c>
      <c r="G349" s="41">
        <v>96</v>
      </c>
      <c r="H349" s="18" t="str">
        <f t="shared" si="5"/>
        <v>252</v>
      </c>
    </row>
    <row r="350" spans="1:8" ht="15.75" x14ac:dyDescent="0.25">
      <c r="A350" s="23">
        <v>25232</v>
      </c>
      <c r="B350" s="45" t="s">
        <v>466</v>
      </c>
      <c r="C350" s="24" t="s">
        <v>72</v>
      </c>
      <c r="D350" s="46" t="s">
        <v>782</v>
      </c>
      <c r="E350" s="47" t="s">
        <v>713</v>
      </c>
      <c r="F350" s="47" t="s">
        <v>744</v>
      </c>
      <c r="G350" s="41">
        <v>17</v>
      </c>
      <c r="H350" s="18" t="str">
        <f t="shared" si="5"/>
        <v>252</v>
      </c>
    </row>
    <row r="351" spans="1:8" ht="15.75" x14ac:dyDescent="0.25">
      <c r="A351" s="23">
        <v>25236</v>
      </c>
      <c r="B351" s="45" t="s">
        <v>467</v>
      </c>
      <c r="C351" s="24" t="s">
        <v>71</v>
      </c>
      <c r="D351" s="46" t="s">
        <v>778</v>
      </c>
      <c r="E351" s="47" t="s">
        <v>713</v>
      </c>
      <c r="F351" s="47" t="s">
        <v>209</v>
      </c>
      <c r="G351" s="41">
        <v>35</v>
      </c>
      <c r="H351" s="18" t="str">
        <f t="shared" si="5"/>
        <v>252</v>
      </c>
    </row>
    <row r="352" spans="1:8" ht="15.75" x14ac:dyDescent="0.25">
      <c r="A352" s="23">
        <v>25251</v>
      </c>
      <c r="B352" s="45" t="s">
        <v>468</v>
      </c>
      <c r="C352" s="24" t="s">
        <v>58</v>
      </c>
      <c r="D352" s="46" t="s">
        <v>791</v>
      </c>
      <c r="E352" s="47" t="s">
        <v>713</v>
      </c>
      <c r="F352" s="47" t="s">
        <v>760</v>
      </c>
      <c r="G352" s="41">
        <v>7</v>
      </c>
      <c r="H352" s="18" t="str">
        <f t="shared" si="5"/>
        <v>252</v>
      </c>
    </row>
    <row r="353" spans="1:8" ht="15.75" x14ac:dyDescent="0.25">
      <c r="A353" s="23">
        <v>25256</v>
      </c>
      <c r="B353" s="45" t="s">
        <v>469</v>
      </c>
      <c r="C353" s="24" t="s">
        <v>73</v>
      </c>
      <c r="D353" s="46" t="s">
        <v>789</v>
      </c>
      <c r="E353" s="47" t="s">
        <v>713</v>
      </c>
      <c r="F353" s="47" t="s">
        <v>757</v>
      </c>
      <c r="G353" s="41">
        <v>8</v>
      </c>
      <c r="H353" s="18" t="str">
        <f t="shared" si="5"/>
        <v>252</v>
      </c>
    </row>
    <row r="354" spans="1:8" ht="15.75" x14ac:dyDescent="0.25">
      <c r="A354" s="23">
        <v>25258</v>
      </c>
      <c r="B354" s="45" t="s">
        <v>470</v>
      </c>
      <c r="C354" s="24" t="s">
        <v>58</v>
      </c>
      <c r="D354" s="46" t="s">
        <v>781</v>
      </c>
      <c r="E354" s="47" t="s">
        <v>712</v>
      </c>
      <c r="F354" s="47" t="s">
        <v>127</v>
      </c>
      <c r="G354" s="41">
        <v>7</v>
      </c>
      <c r="H354" s="18" t="str">
        <f t="shared" si="5"/>
        <v>252</v>
      </c>
    </row>
    <row r="355" spans="1:8" ht="15.75" x14ac:dyDescent="0.25">
      <c r="A355" s="23">
        <v>25259</v>
      </c>
      <c r="B355" s="45" t="s">
        <v>471</v>
      </c>
      <c r="C355" s="24" t="s">
        <v>67</v>
      </c>
      <c r="D355" s="46" t="s">
        <v>787</v>
      </c>
      <c r="E355" s="47" t="s">
        <v>713</v>
      </c>
      <c r="F355" s="47" t="s">
        <v>678</v>
      </c>
      <c r="G355" s="41">
        <v>3</v>
      </c>
      <c r="H355" s="18" t="str">
        <f t="shared" si="5"/>
        <v>252</v>
      </c>
    </row>
    <row r="356" spans="1:8" ht="15.75" x14ac:dyDescent="0.25">
      <c r="A356" s="23">
        <v>25264</v>
      </c>
      <c r="B356" s="45" t="s">
        <v>472</v>
      </c>
      <c r="C356" s="24" t="s">
        <v>63</v>
      </c>
      <c r="D356" s="46" t="s">
        <v>781</v>
      </c>
      <c r="E356" s="47" t="s">
        <v>714</v>
      </c>
      <c r="F356" s="47" t="s">
        <v>127</v>
      </c>
      <c r="G356" s="41">
        <v>15</v>
      </c>
      <c r="H356" s="18" t="str">
        <f t="shared" si="5"/>
        <v>252</v>
      </c>
    </row>
    <row r="357" spans="1:8" ht="15.75" x14ac:dyDescent="0.25">
      <c r="A357" s="23">
        <v>25316</v>
      </c>
      <c r="B357" s="45" t="s">
        <v>473</v>
      </c>
      <c r="C357" s="24" t="s">
        <v>68</v>
      </c>
      <c r="D357" s="46" t="s">
        <v>781</v>
      </c>
      <c r="E357" s="47" t="s">
        <v>713</v>
      </c>
      <c r="F357" s="47" t="s">
        <v>663</v>
      </c>
      <c r="G357" s="41">
        <v>7</v>
      </c>
      <c r="H357" s="18" t="str">
        <f t="shared" si="5"/>
        <v>253</v>
      </c>
    </row>
    <row r="358" spans="1:8" ht="15.75" x14ac:dyDescent="0.25">
      <c r="A358" s="23">
        <v>25337</v>
      </c>
      <c r="B358" s="45" t="s">
        <v>474</v>
      </c>
      <c r="C358" s="24" t="s">
        <v>67</v>
      </c>
      <c r="D358" s="46" t="s">
        <v>786</v>
      </c>
      <c r="E358" s="47" t="s">
        <v>713</v>
      </c>
      <c r="F358" s="47" t="s">
        <v>251</v>
      </c>
      <c r="G358" s="41">
        <v>4</v>
      </c>
      <c r="H358" s="18" t="str">
        <f t="shared" si="5"/>
        <v>253</v>
      </c>
    </row>
    <row r="359" spans="1:8" ht="15.75" x14ac:dyDescent="0.25">
      <c r="A359" s="23">
        <v>25341</v>
      </c>
      <c r="B359" s="45" t="s">
        <v>477</v>
      </c>
      <c r="C359" s="24" t="s">
        <v>68</v>
      </c>
      <c r="D359" s="46" t="s">
        <v>790</v>
      </c>
      <c r="E359" s="47" t="s">
        <v>713</v>
      </c>
      <c r="F359" s="47" t="s">
        <v>676</v>
      </c>
      <c r="G359" s="41">
        <v>55</v>
      </c>
      <c r="H359" s="18" t="str">
        <f t="shared" si="5"/>
        <v>253</v>
      </c>
    </row>
    <row r="360" spans="1:8" ht="15.75" x14ac:dyDescent="0.25">
      <c r="A360" s="23">
        <v>25404</v>
      </c>
      <c r="B360" s="45" t="s">
        <v>289</v>
      </c>
      <c r="C360" s="24" t="s">
        <v>58</v>
      </c>
      <c r="D360" s="46" t="s">
        <v>776</v>
      </c>
      <c r="E360" s="47" t="s">
        <v>712</v>
      </c>
      <c r="F360" s="47" t="s">
        <v>314</v>
      </c>
      <c r="G360" s="41">
        <v>3</v>
      </c>
      <c r="H360" s="18" t="str">
        <f t="shared" si="5"/>
        <v>254</v>
      </c>
    </row>
    <row r="361" spans="1:8" ht="15.75" x14ac:dyDescent="0.25">
      <c r="A361" s="23">
        <v>25406</v>
      </c>
      <c r="B361" s="45" t="s">
        <v>290</v>
      </c>
      <c r="C361" s="24" t="s">
        <v>58</v>
      </c>
      <c r="D361" s="46" t="s">
        <v>780</v>
      </c>
      <c r="E361" s="47" t="s">
        <v>712</v>
      </c>
      <c r="F361" s="47" t="s">
        <v>158</v>
      </c>
      <c r="G361" s="41">
        <v>743</v>
      </c>
      <c r="H361" s="18" t="str">
        <f t="shared" si="5"/>
        <v>254</v>
      </c>
    </row>
    <row r="362" spans="1:8" ht="15.75" x14ac:dyDescent="0.25">
      <c r="A362" s="23">
        <v>25420</v>
      </c>
      <c r="B362" s="45" t="s">
        <v>478</v>
      </c>
      <c r="C362" s="24" t="s">
        <v>700</v>
      </c>
      <c r="D362" s="46" t="s">
        <v>792</v>
      </c>
      <c r="E362" s="47" t="s">
        <v>712</v>
      </c>
      <c r="F362" s="47" t="s">
        <v>312</v>
      </c>
      <c r="G362" s="41">
        <v>586</v>
      </c>
      <c r="H362" s="18" t="str">
        <f t="shared" si="5"/>
        <v>254</v>
      </c>
    </row>
    <row r="363" spans="1:8" ht="15.75" x14ac:dyDescent="0.25">
      <c r="A363" s="23">
        <v>25421</v>
      </c>
      <c r="B363" s="45" t="s">
        <v>647</v>
      </c>
      <c r="C363" s="24" t="s">
        <v>68</v>
      </c>
      <c r="D363" s="46" t="s">
        <v>786</v>
      </c>
      <c r="E363" s="47" t="s">
        <v>713</v>
      </c>
      <c r="F363" s="47" t="s">
        <v>515</v>
      </c>
      <c r="G363" s="41">
        <v>226</v>
      </c>
      <c r="H363" s="18" t="str">
        <f t="shared" si="5"/>
        <v>254</v>
      </c>
    </row>
    <row r="364" spans="1:8" ht="15.75" x14ac:dyDescent="0.25">
      <c r="A364" s="23">
        <v>25422</v>
      </c>
      <c r="B364" s="45" t="s">
        <v>287</v>
      </c>
      <c r="C364" s="24" t="s">
        <v>68</v>
      </c>
      <c r="D364" s="46" t="s">
        <v>792</v>
      </c>
      <c r="E364" s="47" t="s">
        <v>713</v>
      </c>
      <c r="F364" s="47" t="s">
        <v>167</v>
      </c>
      <c r="G364" s="41">
        <v>166</v>
      </c>
      <c r="H364" s="18" t="str">
        <f t="shared" si="5"/>
        <v>254</v>
      </c>
    </row>
    <row r="365" spans="1:8" ht="15.75" x14ac:dyDescent="0.25">
      <c r="A365" s="23">
        <v>25448</v>
      </c>
      <c r="B365" s="45" t="s">
        <v>479</v>
      </c>
      <c r="C365" s="24" t="s">
        <v>63</v>
      </c>
      <c r="D365" s="46" t="s">
        <v>778</v>
      </c>
      <c r="E365" s="47" t="s">
        <v>713</v>
      </c>
      <c r="F365" s="47" t="s">
        <v>673</v>
      </c>
      <c r="G365" s="41">
        <v>177</v>
      </c>
      <c r="H365" s="18" t="str">
        <f t="shared" si="5"/>
        <v>254</v>
      </c>
    </row>
    <row r="366" spans="1:8" ht="15.75" x14ac:dyDescent="0.25">
      <c r="A366" s="23">
        <v>25451</v>
      </c>
      <c r="B366" s="45" t="s">
        <v>650</v>
      </c>
      <c r="C366" s="24" t="s">
        <v>73</v>
      </c>
      <c r="D366" s="46" t="s">
        <v>780</v>
      </c>
      <c r="E366" s="47" t="s">
        <v>712</v>
      </c>
      <c r="F366" s="47" t="s">
        <v>163</v>
      </c>
      <c r="G366" s="41">
        <v>176</v>
      </c>
      <c r="H366" s="18" t="str">
        <f t="shared" si="5"/>
        <v>254</v>
      </c>
    </row>
    <row r="367" spans="1:8" ht="15.75" x14ac:dyDescent="0.25">
      <c r="A367" s="23">
        <v>25456</v>
      </c>
      <c r="B367" s="45" t="s">
        <v>481</v>
      </c>
      <c r="C367" s="24" t="s">
        <v>72</v>
      </c>
      <c r="D367" s="46" t="s">
        <v>788</v>
      </c>
      <c r="E367" s="47" t="s">
        <v>713</v>
      </c>
      <c r="F367" s="47" t="s">
        <v>171</v>
      </c>
      <c r="G367" s="41">
        <v>159</v>
      </c>
      <c r="H367" s="18" t="str">
        <f t="shared" ref="H367:H420" si="6">LEFT(A367,3)</f>
        <v>254</v>
      </c>
    </row>
    <row r="368" spans="1:8" ht="15.75" x14ac:dyDescent="0.25">
      <c r="A368" s="23">
        <v>25458</v>
      </c>
      <c r="B368" s="45" t="s">
        <v>482</v>
      </c>
      <c r="C368" s="24" t="s">
        <v>68</v>
      </c>
      <c r="D368" s="46" t="s">
        <v>786</v>
      </c>
      <c r="E368" s="47" t="s">
        <v>712</v>
      </c>
      <c r="F368" s="47" t="s">
        <v>129</v>
      </c>
      <c r="G368" s="41">
        <v>175</v>
      </c>
      <c r="H368" s="18" t="str">
        <f t="shared" si="6"/>
        <v>254</v>
      </c>
    </row>
    <row r="369" spans="1:8" ht="15.75" x14ac:dyDescent="0.25">
      <c r="A369" s="23">
        <v>25460</v>
      </c>
      <c r="B369" s="45" t="s">
        <v>480</v>
      </c>
      <c r="C369" s="24" t="s">
        <v>58</v>
      </c>
      <c r="D369" s="46" t="s">
        <v>792</v>
      </c>
      <c r="E369" s="47" t="s">
        <v>712</v>
      </c>
      <c r="F369" s="47" t="s">
        <v>768</v>
      </c>
      <c r="G369" s="41">
        <v>181</v>
      </c>
      <c r="H369" s="18" t="str">
        <f t="shared" si="6"/>
        <v>254</v>
      </c>
    </row>
    <row r="370" spans="1:8" ht="15.75" x14ac:dyDescent="0.25">
      <c r="A370" s="23">
        <v>26101</v>
      </c>
      <c r="B370" s="45" t="s">
        <v>122</v>
      </c>
      <c r="C370" s="24" t="s">
        <v>698</v>
      </c>
      <c r="D370" s="46" t="s">
        <v>789</v>
      </c>
      <c r="E370" s="47" t="s">
        <v>713</v>
      </c>
      <c r="F370" s="47" t="s">
        <v>75</v>
      </c>
      <c r="G370" s="41">
        <v>160</v>
      </c>
      <c r="H370" s="18" t="str">
        <f t="shared" si="6"/>
        <v>261</v>
      </c>
    </row>
    <row r="371" spans="1:8" ht="15.75" x14ac:dyDescent="0.25">
      <c r="A371" s="23">
        <v>26103</v>
      </c>
      <c r="B371" s="45" t="s">
        <v>118</v>
      </c>
      <c r="C371" s="24" t="s">
        <v>58</v>
      </c>
      <c r="D371" s="46" t="s">
        <v>782</v>
      </c>
      <c r="E371" s="47" t="s">
        <v>713</v>
      </c>
      <c r="F371" s="47" t="s">
        <v>740</v>
      </c>
      <c r="G371" s="41">
        <v>163</v>
      </c>
      <c r="H371" s="18" t="str">
        <f t="shared" si="6"/>
        <v>261</v>
      </c>
    </row>
    <row r="372" spans="1:8" ht="15.75" x14ac:dyDescent="0.25">
      <c r="A372" s="23">
        <v>26118</v>
      </c>
      <c r="B372" s="45" t="s">
        <v>483</v>
      </c>
      <c r="C372" s="24" t="s">
        <v>63</v>
      </c>
      <c r="D372" s="46" t="s">
        <v>786</v>
      </c>
      <c r="E372" s="47" t="s">
        <v>713</v>
      </c>
      <c r="F372" s="47" t="s">
        <v>166</v>
      </c>
      <c r="G372" s="41">
        <v>40</v>
      </c>
      <c r="H372" s="18" t="str">
        <f t="shared" si="6"/>
        <v>261</v>
      </c>
    </row>
    <row r="373" spans="1:8" ht="15.75" x14ac:dyDescent="0.25">
      <c r="A373" s="23">
        <v>26121</v>
      </c>
      <c r="B373" s="45" t="s">
        <v>484</v>
      </c>
      <c r="C373" s="24" t="s">
        <v>58</v>
      </c>
      <c r="D373" s="46" t="s">
        <v>777</v>
      </c>
      <c r="E373" s="47" t="s">
        <v>713</v>
      </c>
      <c r="F373" s="47" t="s">
        <v>166</v>
      </c>
      <c r="G373" s="41">
        <v>83</v>
      </c>
      <c r="H373" s="18" t="str">
        <f t="shared" si="6"/>
        <v>261</v>
      </c>
    </row>
    <row r="374" spans="1:8" ht="31.5" x14ac:dyDescent="0.25">
      <c r="A374" s="23">
        <v>26130</v>
      </c>
      <c r="B374" s="45" t="s">
        <v>485</v>
      </c>
      <c r="C374" s="24" t="s">
        <v>58</v>
      </c>
      <c r="D374" s="46" t="s">
        <v>784</v>
      </c>
      <c r="E374" s="47" t="s">
        <v>713</v>
      </c>
      <c r="F374" s="47" t="s">
        <v>166</v>
      </c>
      <c r="G374" s="41">
        <v>21</v>
      </c>
      <c r="H374" s="18" t="str">
        <f t="shared" si="6"/>
        <v>261</v>
      </c>
    </row>
    <row r="375" spans="1:8" ht="15.75" x14ac:dyDescent="0.25">
      <c r="A375" s="23">
        <v>26143</v>
      </c>
      <c r="B375" s="45" t="s">
        <v>486</v>
      </c>
      <c r="C375" s="24" t="s">
        <v>67</v>
      </c>
      <c r="D375" s="46" t="s">
        <v>777</v>
      </c>
      <c r="E375" s="47" t="s">
        <v>712</v>
      </c>
      <c r="F375" s="47" t="s">
        <v>302</v>
      </c>
      <c r="G375" s="41">
        <v>94</v>
      </c>
      <c r="H375" s="18" t="str">
        <f t="shared" si="6"/>
        <v>261</v>
      </c>
    </row>
    <row r="376" spans="1:8" ht="15.75" x14ac:dyDescent="0.25">
      <c r="A376" s="23">
        <v>26144</v>
      </c>
      <c r="B376" s="45" t="s">
        <v>487</v>
      </c>
      <c r="C376" s="24" t="s">
        <v>66</v>
      </c>
      <c r="D376" s="46" t="s">
        <v>784</v>
      </c>
      <c r="E376" s="47" t="s">
        <v>712</v>
      </c>
      <c r="F376" s="47" t="s">
        <v>675</v>
      </c>
      <c r="G376" s="41">
        <v>14</v>
      </c>
      <c r="H376" s="18" t="str">
        <f t="shared" si="6"/>
        <v>261</v>
      </c>
    </row>
    <row r="377" spans="1:8" ht="15.75" x14ac:dyDescent="0.25">
      <c r="A377" s="23">
        <v>26147</v>
      </c>
      <c r="B377" s="45" t="s">
        <v>488</v>
      </c>
      <c r="C377" s="24" t="s">
        <v>73</v>
      </c>
      <c r="D377" s="46" t="s">
        <v>778</v>
      </c>
      <c r="E377" s="47" t="s">
        <v>713</v>
      </c>
      <c r="F377" s="47" t="s">
        <v>166</v>
      </c>
      <c r="G377" s="41">
        <v>100</v>
      </c>
      <c r="H377" s="18" t="str">
        <f t="shared" si="6"/>
        <v>261</v>
      </c>
    </row>
    <row r="378" spans="1:8" ht="15.75" x14ac:dyDescent="0.25">
      <c r="A378" s="23">
        <v>26148</v>
      </c>
      <c r="B378" s="45" t="s">
        <v>489</v>
      </c>
      <c r="C378" s="24" t="s">
        <v>68</v>
      </c>
      <c r="D378" s="46" t="s">
        <v>781</v>
      </c>
      <c r="E378" s="47" t="s">
        <v>712</v>
      </c>
      <c r="F378" s="47" t="s">
        <v>675</v>
      </c>
      <c r="G378" s="41">
        <v>110</v>
      </c>
      <c r="H378" s="18" t="str">
        <f t="shared" si="6"/>
        <v>261</v>
      </c>
    </row>
    <row r="379" spans="1:8" ht="15.75" x14ac:dyDescent="0.25">
      <c r="A379" s="23">
        <v>26149</v>
      </c>
      <c r="B379" s="45" t="s">
        <v>490</v>
      </c>
      <c r="C379" s="24" t="s">
        <v>67</v>
      </c>
      <c r="D379" s="46" t="s">
        <v>782</v>
      </c>
      <c r="E379" s="47" t="s">
        <v>712</v>
      </c>
      <c r="F379" s="47" t="s">
        <v>302</v>
      </c>
      <c r="G379" s="41">
        <v>142</v>
      </c>
      <c r="H379" s="18" t="str">
        <f t="shared" si="6"/>
        <v>261</v>
      </c>
    </row>
    <row r="380" spans="1:8" ht="15.75" x14ac:dyDescent="0.25">
      <c r="A380" s="23">
        <v>26151</v>
      </c>
      <c r="B380" s="45" t="s">
        <v>491</v>
      </c>
      <c r="C380" s="24" t="s">
        <v>73</v>
      </c>
      <c r="D380" s="46" t="s">
        <v>782</v>
      </c>
      <c r="E380" s="47" t="s">
        <v>713</v>
      </c>
      <c r="F380" s="47" t="s">
        <v>166</v>
      </c>
      <c r="G380" s="41">
        <v>229</v>
      </c>
      <c r="H380" s="18" t="str">
        <f t="shared" si="6"/>
        <v>261</v>
      </c>
    </row>
    <row r="381" spans="1:8" ht="15.75" x14ac:dyDescent="0.25">
      <c r="A381" s="23">
        <v>26161</v>
      </c>
      <c r="B381" s="45" t="s">
        <v>492</v>
      </c>
      <c r="C381" s="24" t="s">
        <v>68</v>
      </c>
      <c r="D381" s="46" t="s">
        <v>785</v>
      </c>
      <c r="E381" s="47" t="s">
        <v>713</v>
      </c>
      <c r="F381" s="47" t="s">
        <v>675</v>
      </c>
      <c r="G381" s="41">
        <v>184</v>
      </c>
      <c r="H381" s="18" t="str">
        <f t="shared" si="6"/>
        <v>261</v>
      </c>
    </row>
    <row r="382" spans="1:8" ht="15.75" x14ac:dyDescent="0.25">
      <c r="A382" s="23">
        <v>26206</v>
      </c>
      <c r="B382" s="45" t="s">
        <v>23</v>
      </c>
      <c r="C382" s="24" t="s">
        <v>73</v>
      </c>
      <c r="D382" s="46" t="s">
        <v>781</v>
      </c>
      <c r="E382" s="47" t="s">
        <v>712</v>
      </c>
      <c r="F382" s="47" t="s">
        <v>671</v>
      </c>
      <c r="G382" s="41">
        <v>106</v>
      </c>
      <c r="H382" s="18" t="str">
        <f t="shared" si="6"/>
        <v>262</v>
      </c>
    </row>
    <row r="383" spans="1:8" ht="15.75" x14ac:dyDescent="0.25">
      <c r="A383" s="23">
        <v>26210</v>
      </c>
      <c r="B383" s="45" t="s">
        <v>137</v>
      </c>
      <c r="C383" s="24" t="s">
        <v>68</v>
      </c>
      <c r="D383" s="46" t="s">
        <v>783</v>
      </c>
      <c r="E383" s="47" t="s">
        <v>713</v>
      </c>
      <c r="F383" s="47" t="s">
        <v>675</v>
      </c>
      <c r="G383" s="41">
        <v>184</v>
      </c>
      <c r="H383" s="18" t="str">
        <f t="shared" si="6"/>
        <v>262</v>
      </c>
    </row>
    <row r="384" spans="1:8" ht="15.75" x14ac:dyDescent="0.25">
      <c r="A384" s="23">
        <v>26222</v>
      </c>
      <c r="B384" s="45" t="s">
        <v>493</v>
      </c>
      <c r="C384" s="24" t="s">
        <v>58</v>
      </c>
      <c r="D384" s="46" t="s">
        <v>776</v>
      </c>
      <c r="E384" s="47" t="s">
        <v>713</v>
      </c>
      <c r="F384" s="47" t="s">
        <v>51</v>
      </c>
      <c r="G384" s="41">
        <v>47</v>
      </c>
      <c r="H384" s="18" t="str">
        <f t="shared" si="6"/>
        <v>262</v>
      </c>
    </row>
    <row r="385" spans="1:8" ht="15.75" x14ac:dyDescent="0.25">
      <c r="A385" s="23">
        <v>26235</v>
      </c>
      <c r="B385" s="45" t="s">
        <v>494</v>
      </c>
      <c r="C385" s="24" t="s">
        <v>58</v>
      </c>
      <c r="D385" s="46" t="s">
        <v>782</v>
      </c>
      <c r="E385" s="47" t="s">
        <v>713</v>
      </c>
      <c r="F385" s="47" t="s">
        <v>51</v>
      </c>
      <c r="G385" s="41">
        <v>16</v>
      </c>
      <c r="H385" s="18" t="str">
        <f t="shared" si="6"/>
        <v>262</v>
      </c>
    </row>
    <row r="386" spans="1:8" ht="15.75" x14ac:dyDescent="0.25">
      <c r="A386" s="23">
        <v>26242</v>
      </c>
      <c r="B386" s="45" t="s">
        <v>495</v>
      </c>
      <c r="C386" s="24" t="s">
        <v>58</v>
      </c>
      <c r="D386" s="46" t="s">
        <v>780</v>
      </c>
      <c r="E386" s="47" t="s">
        <v>712</v>
      </c>
      <c r="F386" s="47" t="s">
        <v>166</v>
      </c>
      <c r="G386" s="41">
        <v>130</v>
      </c>
      <c r="H386" s="18" t="str">
        <f t="shared" si="6"/>
        <v>262</v>
      </c>
    </row>
    <row r="387" spans="1:8" ht="15.75" x14ac:dyDescent="0.25">
      <c r="A387" s="23">
        <v>26245</v>
      </c>
      <c r="B387" s="45" t="s">
        <v>496</v>
      </c>
      <c r="C387" s="24" t="s">
        <v>58</v>
      </c>
      <c r="D387" s="46" t="s">
        <v>778</v>
      </c>
      <c r="E387" s="47" t="s">
        <v>713</v>
      </c>
      <c r="F387" s="47" t="s">
        <v>51</v>
      </c>
      <c r="G387" s="41">
        <v>140</v>
      </c>
      <c r="H387" s="18" t="str">
        <f t="shared" si="6"/>
        <v>262</v>
      </c>
    </row>
    <row r="388" spans="1:8" ht="15.75" x14ac:dyDescent="0.25">
      <c r="A388" s="23">
        <v>26246</v>
      </c>
      <c r="B388" s="45" t="s">
        <v>291</v>
      </c>
      <c r="C388" s="24" t="s">
        <v>62</v>
      </c>
      <c r="D388" s="46" t="s">
        <v>781</v>
      </c>
      <c r="E388" s="47" t="s">
        <v>713</v>
      </c>
      <c r="F388" s="47" t="s">
        <v>180</v>
      </c>
      <c r="G388" s="41">
        <v>143</v>
      </c>
      <c r="H388" s="18" t="str">
        <f t="shared" si="6"/>
        <v>262</v>
      </c>
    </row>
    <row r="389" spans="1:8" ht="15.75" x14ac:dyDescent="0.25">
      <c r="A389" s="23">
        <v>26249</v>
      </c>
      <c r="B389" s="45" t="s">
        <v>497</v>
      </c>
      <c r="C389" s="24" t="s">
        <v>58</v>
      </c>
      <c r="D389" s="46" t="s">
        <v>777</v>
      </c>
      <c r="E389" s="47" t="s">
        <v>712</v>
      </c>
      <c r="F389" s="47" t="s">
        <v>677</v>
      </c>
      <c r="G389" s="41">
        <v>44</v>
      </c>
      <c r="H389" s="18" t="str">
        <f t="shared" si="6"/>
        <v>262</v>
      </c>
    </row>
    <row r="390" spans="1:8" ht="15.75" x14ac:dyDescent="0.25">
      <c r="A390" s="23">
        <v>26253</v>
      </c>
      <c r="B390" s="45" t="s">
        <v>498</v>
      </c>
      <c r="C390" s="24" t="s">
        <v>58</v>
      </c>
      <c r="D390" s="46" t="s">
        <v>782</v>
      </c>
      <c r="E390" s="47" t="s">
        <v>712</v>
      </c>
      <c r="F390" s="47" t="s">
        <v>677</v>
      </c>
      <c r="G390" s="41">
        <v>51</v>
      </c>
      <c r="H390" s="18" t="str">
        <f t="shared" si="6"/>
        <v>262</v>
      </c>
    </row>
    <row r="391" spans="1:8" ht="15.75" x14ac:dyDescent="0.25">
      <c r="A391" s="23">
        <v>26256</v>
      </c>
      <c r="B391" s="45" t="s">
        <v>499</v>
      </c>
      <c r="C391" s="24" t="s">
        <v>58</v>
      </c>
      <c r="D391" s="46" t="s">
        <v>786</v>
      </c>
      <c r="E391" s="47" t="s">
        <v>713</v>
      </c>
      <c r="F391" s="47" t="s">
        <v>51</v>
      </c>
      <c r="G391" s="41">
        <v>178</v>
      </c>
      <c r="H391" s="18" t="str">
        <f t="shared" si="6"/>
        <v>262</v>
      </c>
    </row>
    <row r="392" spans="1:8" ht="15.75" x14ac:dyDescent="0.25">
      <c r="A392" s="23">
        <v>26257</v>
      </c>
      <c r="B392" s="45" t="s">
        <v>500</v>
      </c>
      <c r="C392" s="24" t="s">
        <v>58</v>
      </c>
      <c r="D392" s="46" t="s">
        <v>792</v>
      </c>
      <c r="E392" s="47" t="s">
        <v>713</v>
      </c>
      <c r="F392" s="47" t="s">
        <v>761</v>
      </c>
      <c r="G392" s="41">
        <v>48</v>
      </c>
      <c r="H392" s="18" t="str">
        <f t="shared" si="6"/>
        <v>262</v>
      </c>
    </row>
    <row r="393" spans="1:8" ht="15.75" x14ac:dyDescent="0.25">
      <c r="A393" s="23">
        <v>26264</v>
      </c>
      <c r="B393" s="45" t="s">
        <v>501</v>
      </c>
      <c r="C393" s="24" t="s">
        <v>68</v>
      </c>
      <c r="D393" s="46" t="s">
        <v>790</v>
      </c>
      <c r="E393" s="47" t="s">
        <v>713</v>
      </c>
      <c r="F393" s="47" t="s">
        <v>755</v>
      </c>
      <c r="G393" s="41">
        <v>35</v>
      </c>
      <c r="H393" s="18" t="str">
        <f t="shared" si="6"/>
        <v>262</v>
      </c>
    </row>
    <row r="394" spans="1:8" ht="15.75" x14ac:dyDescent="0.25">
      <c r="A394" s="23">
        <v>28103</v>
      </c>
      <c r="B394" s="45" t="s">
        <v>236</v>
      </c>
      <c r="C394" s="24" t="s">
        <v>706</v>
      </c>
      <c r="D394" s="46" t="s">
        <v>782</v>
      </c>
      <c r="E394" s="47" t="s">
        <v>56</v>
      </c>
      <c r="F394" s="47" t="s">
        <v>168</v>
      </c>
      <c r="G394" s="41">
        <v>1208</v>
      </c>
      <c r="H394" s="18" t="str">
        <f t="shared" si="6"/>
        <v>281</v>
      </c>
    </row>
    <row r="395" spans="1:8" ht="16.5" customHeight="1" x14ac:dyDescent="0.25">
      <c r="A395" s="23">
        <v>28106</v>
      </c>
      <c r="B395" s="45" t="s">
        <v>292</v>
      </c>
      <c r="C395" s="24" t="s">
        <v>71</v>
      </c>
      <c r="D395" s="46" t="s">
        <v>781</v>
      </c>
      <c r="E395" s="47" t="s">
        <v>713</v>
      </c>
      <c r="F395" s="47" t="s">
        <v>514</v>
      </c>
      <c r="G395" s="41">
        <v>46</v>
      </c>
      <c r="H395" s="18" t="str">
        <f t="shared" si="6"/>
        <v>281</v>
      </c>
    </row>
    <row r="396" spans="1:8" ht="16.5" customHeight="1" x14ac:dyDescent="0.25">
      <c r="A396" s="23">
        <v>28119</v>
      </c>
      <c r="B396" s="45" t="s">
        <v>198</v>
      </c>
      <c r="C396" s="24" t="s">
        <v>70</v>
      </c>
      <c r="D396" s="46" t="s">
        <v>778</v>
      </c>
      <c r="E396" s="47" t="s">
        <v>712</v>
      </c>
      <c r="F396" s="47" t="s">
        <v>168</v>
      </c>
      <c r="G396" s="41">
        <v>60</v>
      </c>
      <c r="H396" s="18" t="str">
        <f t="shared" si="6"/>
        <v>281</v>
      </c>
    </row>
    <row r="397" spans="1:8" ht="16.5" customHeight="1" x14ac:dyDescent="0.25">
      <c r="A397" s="23">
        <v>28129</v>
      </c>
      <c r="B397" s="45" t="s">
        <v>503</v>
      </c>
      <c r="C397" s="24" t="s">
        <v>68</v>
      </c>
      <c r="D397" s="46" t="s">
        <v>782</v>
      </c>
      <c r="E397" s="47" t="s">
        <v>713</v>
      </c>
      <c r="F397" s="47" t="s">
        <v>245</v>
      </c>
      <c r="G397" s="41">
        <v>38</v>
      </c>
      <c r="H397" s="18" t="str">
        <f t="shared" si="6"/>
        <v>281</v>
      </c>
    </row>
    <row r="398" spans="1:8" ht="15.75" x14ac:dyDescent="0.25">
      <c r="A398" s="23">
        <v>28130</v>
      </c>
      <c r="B398" s="45" t="s">
        <v>293</v>
      </c>
      <c r="C398" s="24" t="s">
        <v>72</v>
      </c>
      <c r="D398" s="46" t="s">
        <v>777</v>
      </c>
      <c r="E398" s="47" t="s">
        <v>713</v>
      </c>
      <c r="F398" s="47" t="s">
        <v>728</v>
      </c>
      <c r="G398" s="41">
        <v>54</v>
      </c>
      <c r="H398" s="18" t="str">
        <f t="shared" si="6"/>
        <v>281</v>
      </c>
    </row>
    <row r="399" spans="1:8" ht="16.5" customHeight="1" x14ac:dyDescent="0.25">
      <c r="A399" s="23">
        <v>28201</v>
      </c>
      <c r="B399" s="45" t="s">
        <v>504</v>
      </c>
      <c r="C399" s="24" t="s">
        <v>150</v>
      </c>
      <c r="D399" s="46" t="s">
        <v>780</v>
      </c>
      <c r="E399" s="47" t="s">
        <v>712</v>
      </c>
      <c r="F399" s="47" t="s">
        <v>181</v>
      </c>
      <c r="G399" s="41">
        <v>142</v>
      </c>
      <c r="H399" s="18" t="str">
        <f t="shared" si="6"/>
        <v>282</v>
      </c>
    </row>
    <row r="400" spans="1:8" ht="16.5" customHeight="1" x14ac:dyDescent="0.25">
      <c r="A400" s="23">
        <v>28203</v>
      </c>
      <c r="B400" s="45" t="s">
        <v>505</v>
      </c>
      <c r="C400" s="24" t="s">
        <v>73</v>
      </c>
      <c r="D400" s="46" t="s">
        <v>777</v>
      </c>
      <c r="E400" s="47" t="s">
        <v>713</v>
      </c>
      <c r="F400" s="47" t="s">
        <v>729</v>
      </c>
      <c r="G400" s="41">
        <v>189</v>
      </c>
      <c r="H400" s="18" t="str">
        <f t="shared" si="6"/>
        <v>282</v>
      </c>
    </row>
    <row r="401" spans="1:8" ht="16.5" customHeight="1" x14ac:dyDescent="0.25">
      <c r="A401" s="23">
        <v>28205</v>
      </c>
      <c r="B401" s="45" t="s">
        <v>17</v>
      </c>
      <c r="C401" s="24" t="s">
        <v>73</v>
      </c>
      <c r="D401" s="46" t="s">
        <v>784</v>
      </c>
      <c r="E401" s="47" t="s">
        <v>713</v>
      </c>
      <c r="F401" s="47" t="s">
        <v>731</v>
      </c>
      <c r="G401" s="41">
        <v>88</v>
      </c>
      <c r="H401" s="18" t="str">
        <f t="shared" si="6"/>
        <v>282</v>
      </c>
    </row>
    <row r="402" spans="1:8" ht="16.5" customHeight="1" x14ac:dyDescent="0.25">
      <c r="A402" s="23">
        <v>28206</v>
      </c>
      <c r="B402" s="45" t="s">
        <v>506</v>
      </c>
      <c r="C402" s="24" t="s">
        <v>73</v>
      </c>
      <c r="D402" s="46" t="s">
        <v>782</v>
      </c>
      <c r="E402" s="47" t="s">
        <v>713</v>
      </c>
      <c r="F402" s="47" t="s">
        <v>660</v>
      </c>
      <c r="G402" s="41">
        <v>169</v>
      </c>
      <c r="H402" s="18" t="str">
        <f t="shared" si="6"/>
        <v>282</v>
      </c>
    </row>
    <row r="403" spans="1:8" ht="16.5" customHeight="1" x14ac:dyDescent="0.25">
      <c r="A403" s="23">
        <v>28209</v>
      </c>
      <c r="B403" s="45" t="s">
        <v>507</v>
      </c>
      <c r="C403" s="24" t="s">
        <v>68</v>
      </c>
      <c r="D403" s="46" t="s">
        <v>781</v>
      </c>
      <c r="E403" s="47" t="s">
        <v>713</v>
      </c>
      <c r="F403" s="47" t="s">
        <v>311</v>
      </c>
      <c r="G403" s="41">
        <v>148</v>
      </c>
      <c r="H403" s="18" t="str">
        <f t="shared" si="6"/>
        <v>282</v>
      </c>
    </row>
    <row r="404" spans="1:8" ht="16.5" customHeight="1" x14ac:dyDescent="0.25">
      <c r="A404" s="23">
        <v>28212</v>
      </c>
      <c r="B404" s="45" t="s">
        <v>508</v>
      </c>
      <c r="C404" s="24" t="s">
        <v>73</v>
      </c>
      <c r="D404" s="46" t="s">
        <v>784</v>
      </c>
      <c r="E404" s="47" t="s">
        <v>713</v>
      </c>
      <c r="F404" s="47" t="s">
        <v>732</v>
      </c>
      <c r="G404" s="41">
        <v>85</v>
      </c>
      <c r="H404" s="18" t="str">
        <f t="shared" si="6"/>
        <v>282</v>
      </c>
    </row>
    <row r="405" spans="1:8" ht="16.5" customHeight="1" x14ac:dyDescent="0.25">
      <c r="A405" s="23">
        <v>28214</v>
      </c>
      <c r="B405" s="45" t="s">
        <v>21</v>
      </c>
      <c r="C405" s="24" t="s">
        <v>707</v>
      </c>
      <c r="D405" s="46" t="s">
        <v>778</v>
      </c>
      <c r="E405" s="47" t="s">
        <v>714</v>
      </c>
      <c r="F405" s="47" t="s">
        <v>168</v>
      </c>
      <c r="G405" s="41">
        <v>196</v>
      </c>
      <c r="H405" s="18" t="str">
        <f t="shared" si="6"/>
        <v>282</v>
      </c>
    </row>
    <row r="406" spans="1:8" ht="16.5" customHeight="1" x14ac:dyDescent="0.25">
      <c r="A406" s="23">
        <v>28215</v>
      </c>
      <c r="B406" s="45" t="s">
        <v>21</v>
      </c>
      <c r="C406" s="24" t="s">
        <v>708</v>
      </c>
      <c r="D406" s="46" t="s">
        <v>791</v>
      </c>
      <c r="E406" s="47" t="s">
        <v>713</v>
      </c>
      <c r="F406" s="47" t="s">
        <v>247</v>
      </c>
      <c r="G406" s="41">
        <v>48</v>
      </c>
      <c r="H406" s="18" t="str">
        <f t="shared" si="6"/>
        <v>282</v>
      </c>
    </row>
    <row r="407" spans="1:8" ht="16.5" customHeight="1" x14ac:dyDescent="0.25">
      <c r="A407" s="23">
        <v>28221</v>
      </c>
      <c r="B407" s="45" t="s">
        <v>291</v>
      </c>
      <c r="C407" s="24" t="s">
        <v>67</v>
      </c>
      <c r="D407" s="46" t="s">
        <v>786</v>
      </c>
      <c r="E407" s="47" t="s">
        <v>712</v>
      </c>
      <c r="F407" s="47" t="s">
        <v>167</v>
      </c>
      <c r="G407" s="41">
        <v>187</v>
      </c>
      <c r="H407" s="18" t="str">
        <f t="shared" si="6"/>
        <v>282</v>
      </c>
    </row>
    <row r="408" spans="1:8" ht="16.5" customHeight="1" x14ac:dyDescent="0.25">
      <c r="A408" s="23">
        <v>28237</v>
      </c>
      <c r="B408" s="45" t="s">
        <v>509</v>
      </c>
      <c r="C408" s="24" t="s">
        <v>693</v>
      </c>
      <c r="D408" s="46" t="s">
        <v>780</v>
      </c>
      <c r="E408" s="47" t="s">
        <v>713</v>
      </c>
      <c r="F408" s="47" t="s">
        <v>666</v>
      </c>
      <c r="G408" s="41">
        <v>10</v>
      </c>
      <c r="H408" s="18" t="str">
        <f t="shared" si="6"/>
        <v>282</v>
      </c>
    </row>
    <row r="409" spans="1:8" ht="16.5" customHeight="1" x14ac:dyDescent="0.25">
      <c r="A409" s="23">
        <v>28251</v>
      </c>
      <c r="B409" s="45" t="s">
        <v>294</v>
      </c>
      <c r="C409" s="24" t="s">
        <v>58</v>
      </c>
      <c r="D409" s="46" t="s">
        <v>780</v>
      </c>
      <c r="E409" s="47" t="s">
        <v>713</v>
      </c>
      <c r="F409" s="47" t="s">
        <v>746</v>
      </c>
      <c r="G409" s="41">
        <v>9</v>
      </c>
      <c r="H409" s="18" t="str">
        <f t="shared" si="6"/>
        <v>282</v>
      </c>
    </row>
    <row r="410" spans="1:8" ht="16.5" customHeight="1" x14ac:dyDescent="0.25">
      <c r="A410" s="23">
        <v>28252</v>
      </c>
      <c r="B410" s="45" t="s">
        <v>510</v>
      </c>
      <c r="C410" s="24" t="s">
        <v>67</v>
      </c>
      <c r="D410" s="46" t="s">
        <v>778</v>
      </c>
      <c r="E410" s="47" t="s">
        <v>713</v>
      </c>
      <c r="F410" s="47" t="s">
        <v>100</v>
      </c>
      <c r="G410" s="41">
        <v>43</v>
      </c>
      <c r="H410" s="18" t="str">
        <f t="shared" si="6"/>
        <v>282</v>
      </c>
    </row>
    <row r="411" spans="1:8" ht="16.5" customHeight="1" x14ac:dyDescent="0.25">
      <c r="A411" s="23">
        <v>28302</v>
      </c>
      <c r="B411" s="45" t="s">
        <v>22</v>
      </c>
      <c r="C411" s="24" t="s">
        <v>70</v>
      </c>
      <c r="D411" s="46" t="s">
        <v>782</v>
      </c>
      <c r="E411" s="47" t="s">
        <v>713</v>
      </c>
      <c r="F411" s="47" t="s">
        <v>301</v>
      </c>
      <c r="G411" s="41">
        <v>9</v>
      </c>
      <c r="H411" s="18" t="str">
        <f t="shared" si="6"/>
        <v>283</v>
      </c>
    </row>
    <row r="412" spans="1:8" ht="15.75" x14ac:dyDescent="0.25">
      <c r="A412" s="23">
        <v>28307</v>
      </c>
      <c r="B412" s="45" t="s">
        <v>16</v>
      </c>
      <c r="C412" s="24" t="s">
        <v>70</v>
      </c>
      <c r="D412" s="46" t="s">
        <v>779</v>
      </c>
      <c r="E412" s="47" t="s">
        <v>713</v>
      </c>
      <c r="F412" s="47" t="s">
        <v>168</v>
      </c>
      <c r="G412" s="41">
        <v>26</v>
      </c>
      <c r="H412" s="18" t="str">
        <f t="shared" si="6"/>
        <v>283</v>
      </c>
    </row>
    <row r="413" spans="1:8" ht="16.5" customHeight="1" x14ac:dyDescent="0.25">
      <c r="A413" s="23">
        <v>28309</v>
      </c>
      <c r="B413" s="45" t="s">
        <v>511</v>
      </c>
      <c r="C413" s="24" t="s">
        <v>70</v>
      </c>
      <c r="D413" s="46" t="s">
        <v>781</v>
      </c>
      <c r="E413" s="47" t="s">
        <v>712</v>
      </c>
      <c r="F413" s="47" t="s">
        <v>306</v>
      </c>
      <c r="G413" s="41">
        <v>40</v>
      </c>
      <c r="H413" s="18" t="str">
        <f t="shared" si="6"/>
        <v>283</v>
      </c>
    </row>
    <row r="414" spans="1:8" ht="16.5" customHeight="1" x14ac:dyDescent="0.25">
      <c r="A414" s="23">
        <v>28311</v>
      </c>
      <c r="B414" s="45" t="s">
        <v>237</v>
      </c>
      <c r="C414" s="24" t="s">
        <v>66</v>
      </c>
      <c r="D414" s="46" t="s">
        <v>776</v>
      </c>
      <c r="E414" s="47" t="s">
        <v>713</v>
      </c>
      <c r="F414" s="47" t="s">
        <v>737</v>
      </c>
      <c r="G414" s="41">
        <v>43</v>
      </c>
      <c r="H414" s="18" t="str">
        <f t="shared" si="6"/>
        <v>283</v>
      </c>
    </row>
    <row r="415" spans="1:8" ht="16.5" customHeight="1" x14ac:dyDescent="0.25">
      <c r="A415" s="23">
        <v>28312</v>
      </c>
      <c r="B415" s="45" t="s">
        <v>512</v>
      </c>
      <c r="C415" s="24" t="s">
        <v>66</v>
      </c>
      <c r="D415" s="46" t="s">
        <v>778</v>
      </c>
      <c r="E415" s="47" t="s">
        <v>713</v>
      </c>
      <c r="F415" s="47" t="s">
        <v>743</v>
      </c>
      <c r="G415" s="41">
        <v>6</v>
      </c>
      <c r="H415" s="18" t="str">
        <f t="shared" si="6"/>
        <v>283</v>
      </c>
    </row>
    <row r="416" spans="1:8" ht="16.5" customHeight="1" x14ac:dyDescent="0.25">
      <c r="A416" s="23">
        <v>28314</v>
      </c>
      <c r="B416" s="45" t="s">
        <v>513</v>
      </c>
      <c r="C416" s="24" t="s">
        <v>73</v>
      </c>
      <c r="D416" s="46" t="s">
        <v>780</v>
      </c>
      <c r="E416" s="47" t="s">
        <v>713</v>
      </c>
      <c r="F416" s="47" t="s">
        <v>807</v>
      </c>
      <c r="G416" s="41">
        <v>9</v>
      </c>
      <c r="H416" s="18" t="str">
        <f t="shared" si="6"/>
        <v>283</v>
      </c>
    </row>
    <row r="417" spans="1:18" ht="16.5" customHeight="1" x14ac:dyDescent="0.25">
      <c r="A417" s="23">
        <v>28327</v>
      </c>
      <c r="B417" s="45" t="s">
        <v>199</v>
      </c>
      <c r="C417" s="24" t="s">
        <v>70</v>
      </c>
      <c r="D417" s="46" t="s">
        <v>789</v>
      </c>
      <c r="E417" s="47" t="s">
        <v>712</v>
      </c>
      <c r="F417" s="47" t="s">
        <v>728</v>
      </c>
      <c r="G417" s="41">
        <v>196</v>
      </c>
      <c r="H417" s="18" t="str">
        <f t="shared" si="6"/>
        <v>283</v>
      </c>
    </row>
    <row r="418" spans="1:18" ht="16.5" customHeight="1" x14ac:dyDescent="0.25">
      <c r="A418" s="23">
        <v>29101</v>
      </c>
      <c r="B418" s="45" t="s">
        <v>111</v>
      </c>
      <c r="C418" s="24" t="s">
        <v>709</v>
      </c>
      <c r="D418" s="46" t="s">
        <v>787</v>
      </c>
      <c r="E418" s="47" t="s">
        <v>713</v>
      </c>
      <c r="F418" s="47" t="s">
        <v>75</v>
      </c>
      <c r="G418" s="41">
        <v>431</v>
      </c>
      <c r="H418" s="18" t="str">
        <f t="shared" si="6"/>
        <v>291</v>
      </c>
    </row>
    <row r="419" spans="1:18" ht="16.5" customHeight="1" x14ac:dyDescent="0.25">
      <c r="A419" s="23">
        <v>29102</v>
      </c>
      <c r="B419" s="45" t="s">
        <v>49</v>
      </c>
      <c r="C419" s="24" t="s">
        <v>710</v>
      </c>
      <c r="D419" s="46" t="s">
        <v>782</v>
      </c>
      <c r="E419" s="47" t="s">
        <v>712</v>
      </c>
      <c r="F419" s="47" t="s">
        <v>745</v>
      </c>
      <c r="G419" s="41">
        <v>151</v>
      </c>
      <c r="H419" s="18" t="str">
        <f t="shared" si="6"/>
        <v>291</v>
      </c>
    </row>
    <row r="420" spans="1:18" ht="16.5" customHeight="1" x14ac:dyDescent="0.25">
      <c r="A420" s="23">
        <v>30101</v>
      </c>
      <c r="B420" s="45" t="s">
        <v>239</v>
      </c>
      <c r="C420" s="24" t="s">
        <v>711</v>
      </c>
      <c r="D420" s="46" t="s">
        <v>778</v>
      </c>
      <c r="E420" s="47" t="s">
        <v>713</v>
      </c>
      <c r="F420" s="47" t="s">
        <v>744</v>
      </c>
      <c r="G420" s="41">
        <v>346</v>
      </c>
      <c r="H420" s="18" t="str">
        <f t="shared" si="6"/>
        <v>301</v>
      </c>
    </row>
    <row r="421" spans="1:18" ht="10.5" customHeight="1" x14ac:dyDescent="0.25">
      <c r="D421" s="33"/>
      <c r="F421" s="18"/>
      <c r="G421" s="43"/>
    </row>
    <row r="422" spans="1:18" customFormat="1" ht="109.5" customHeight="1" x14ac:dyDescent="0.25">
      <c r="A422" s="55" t="s">
        <v>517</v>
      </c>
      <c r="B422" s="55"/>
      <c r="C422" s="54" t="s">
        <v>518</v>
      </c>
      <c r="D422" s="54"/>
      <c r="E422" s="54"/>
      <c r="F422" s="54"/>
      <c r="G422" s="44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</row>
    <row r="423" spans="1:18" customFormat="1" ht="15.75" x14ac:dyDescent="0.25">
      <c r="A423" s="4"/>
      <c r="B423" s="1"/>
      <c r="C423" s="49"/>
      <c r="D423" s="50"/>
      <c r="E423" s="50"/>
      <c r="F423" s="50"/>
      <c r="G423" s="44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</row>
    <row r="424" spans="1:18" customFormat="1" ht="15.75" customHeight="1" x14ac:dyDescent="0.25">
      <c r="A424" s="4"/>
      <c r="B424" s="1"/>
      <c r="C424" s="48" t="s">
        <v>253</v>
      </c>
      <c r="D424" s="48"/>
      <c r="E424" s="48"/>
      <c r="F424" s="48"/>
      <c r="G424" s="44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</row>
  </sheetData>
  <autoFilter ref="A7:G420">
    <sortState ref="A8:G420">
      <sortCondition ref="A9:A420"/>
    </sortState>
  </autoFilter>
  <sortState ref="A8:H420">
    <sortCondition ref="H9:H420"/>
    <sortCondition ref="A9:A420"/>
    <sortCondition ref="C9:C420"/>
  </sortState>
  <mergeCells count="14">
    <mergeCell ref="A1:B1"/>
    <mergeCell ref="A2:B2"/>
    <mergeCell ref="A3:B3"/>
    <mergeCell ref="C1:F1"/>
    <mergeCell ref="C2:F2"/>
    <mergeCell ref="C424:F424"/>
    <mergeCell ref="C423:F423"/>
    <mergeCell ref="C3:F3"/>
    <mergeCell ref="A4:F4"/>
    <mergeCell ref="A5:F5"/>
    <mergeCell ref="C422:F422"/>
    <mergeCell ref="A422:B422"/>
    <mergeCell ref="A8:F8"/>
    <mergeCell ref="A46:F46"/>
  </mergeCells>
  <printOptions horizontalCentered="1"/>
  <pageMargins left="0.5" right="0.3" top="0.7" bottom="0.7" header="0.3" footer="0.3"/>
  <pageSetup paperSize="9" scale="94" orientation="portrait" r:id="rId1"/>
  <headerFooter>
    <oddFooter>&amp;C&amp;"Times New Roman,Regular"&amp;12&amp;P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165"/>
  <sheetViews>
    <sheetView view="pageBreakPreview" topLeftCell="A23" zoomScaleNormal="100" zoomScaleSheetLayoutView="100" workbookViewId="0">
      <selection activeCell="B91" sqref="B91"/>
    </sheetView>
  </sheetViews>
  <sheetFormatPr defaultRowHeight="15.75" x14ac:dyDescent="0.25"/>
  <cols>
    <col min="1" max="1" width="14" style="12" customWidth="1"/>
    <col min="2" max="2" width="17.7109375" style="12" customWidth="1"/>
    <col min="3" max="3" width="10.85546875" style="12" customWidth="1"/>
    <col min="4" max="4" width="11.42578125" style="12" customWidth="1"/>
    <col min="5" max="5" width="14.85546875" style="12" customWidth="1"/>
    <col min="6" max="6" width="16" style="12" customWidth="1"/>
    <col min="7" max="7" width="12.42578125" style="12" customWidth="1"/>
    <col min="8" max="8" width="14" style="12" customWidth="1"/>
    <col min="9" max="16384" width="9.140625" style="1"/>
  </cols>
  <sheetData>
    <row r="1" spans="1:8" ht="33.75" customHeight="1" x14ac:dyDescent="0.25">
      <c r="A1" s="61" t="s">
        <v>76</v>
      </c>
      <c r="B1" s="62"/>
      <c r="C1" s="62"/>
    </row>
    <row r="2" spans="1:8" ht="42" customHeight="1" x14ac:dyDescent="0.25">
      <c r="A2" s="63" t="s">
        <v>297</v>
      </c>
      <c r="B2" s="63"/>
      <c r="C2" s="63"/>
      <c r="D2" s="63"/>
      <c r="E2" s="63"/>
      <c r="F2" s="63"/>
      <c r="G2" s="13"/>
      <c r="H2" s="13"/>
    </row>
    <row r="3" spans="1:8" ht="83.25" customHeight="1" x14ac:dyDescent="0.25">
      <c r="A3" s="64" t="s">
        <v>87</v>
      </c>
      <c r="B3" s="65"/>
      <c r="C3" s="65"/>
      <c r="D3" s="65"/>
      <c r="E3" s="65"/>
      <c r="F3" s="65"/>
      <c r="G3" s="13"/>
      <c r="H3" s="13"/>
    </row>
    <row r="4" spans="1:8" s="4" customFormat="1" ht="34.5" customHeight="1" x14ac:dyDescent="0.25">
      <c r="A4" s="2" t="s">
        <v>6</v>
      </c>
      <c r="B4" s="2" t="s">
        <v>27</v>
      </c>
      <c r="C4" s="14" t="s">
        <v>88</v>
      </c>
      <c r="D4" s="14" t="s">
        <v>89</v>
      </c>
      <c r="E4" s="2" t="s">
        <v>90</v>
      </c>
      <c r="F4" s="2" t="s">
        <v>28</v>
      </c>
      <c r="G4" s="3" t="s">
        <v>29</v>
      </c>
      <c r="H4" s="3" t="s">
        <v>27</v>
      </c>
    </row>
    <row r="5" spans="1:8" s="9" customFormat="1" ht="20.100000000000001" customHeight="1" x14ac:dyDescent="0.25">
      <c r="A5" s="5" t="s">
        <v>30</v>
      </c>
      <c r="B5" s="6" t="str">
        <f>A14&amp;" phòng"</f>
        <v>9 phòng</v>
      </c>
      <c r="C5" s="6"/>
      <c r="D5" s="6"/>
      <c r="E5" s="6"/>
      <c r="F5" s="7"/>
      <c r="G5" s="8"/>
      <c r="H5" s="6" t="s">
        <v>31</v>
      </c>
    </row>
    <row r="6" spans="1:8" ht="15" customHeight="1" x14ac:dyDescent="0.25">
      <c r="A6" s="10">
        <v>1</v>
      </c>
      <c r="B6" s="10" t="str">
        <f t="shared" ref="B6:B13" si="0">H6&amp;"-"&amp;G6</f>
        <v>302-A2</v>
      </c>
      <c r="C6" s="10">
        <v>22</v>
      </c>
      <c r="D6" s="10">
        <v>45</v>
      </c>
      <c r="E6" s="10" t="s">
        <v>91</v>
      </c>
      <c r="F6" s="10"/>
      <c r="G6" s="10" t="s">
        <v>32</v>
      </c>
      <c r="H6" s="10">
        <v>302</v>
      </c>
    </row>
    <row r="7" spans="1:8" ht="15" customHeight="1" x14ac:dyDescent="0.25">
      <c r="A7" s="10">
        <v>2</v>
      </c>
      <c r="B7" s="10" t="str">
        <f t="shared" si="0"/>
        <v>303-A2</v>
      </c>
      <c r="C7" s="10">
        <v>22</v>
      </c>
      <c r="D7" s="10">
        <v>45</v>
      </c>
      <c r="E7" s="10" t="s">
        <v>91</v>
      </c>
      <c r="F7" s="10"/>
      <c r="G7" s="10" t="s">
        <v>32</v>
      </c>
      <c r="H7" s="10">
        <v>303</v>
      </c>
    </row>
    <row r="8" spans="1:8" ht="15" customHeight="1" x14ac:dyDescent="0.25">
      <c r="A8" s="10">
        <v>3</v>
      </c>
      <c r="B8" s="10" t="str">
        <f>H8&amp;"-"&amp;G8</f>
        <v>304-A2</v>
      </c>
      <c r="C8" s="10">
        <v>28</v>
      </c>
      <c r="D8" s="10">
        <v>45</v>
      </c>
      <c r="E8" s="10" t="s">
        <v>91</v>
      </c>
      <c r="F8" s="10"/>
      <c r="G8" s="10" t="s">
        <v>32</v>
      </c>
      <c r="H8" s="10">
        <v>304</v>
      </c>
    </row>
    <row r="9" spans="1:8" ht="15" customHeight="1" x14ac:dyDescent="0.25">
      <c r="A9" s="10">
        <v>4</v>
      </c>
      <c r="B9" s="10" t="str">
        <f t="shared" si="0"/>
        <v>305-A2</v>
      </c>
      <c r="C9" s="10">
        <v>26</v>
      </c>
      <c r="D9" s="10">
        <v>45</v>
      </c>
      <c r="E9" s="10" t="s">
        <v>91</v>
      </c>
      <c r="F9" s="10"/>
      <c r="G9" s="10" t="s">
        <v>32</v>
      </c>
      <c r="H9" s="10">
        <v>305</v>
      </c>
    </row>
    <row r="10" spans="1:8" ht="15" customHeight="1" x14ac:dyDescent="0.25">
      <c r="A10" s="10">
        <v>5</v>
      </c>
      <c r="B10" s="10" t="str">
        <f t="shared" si="0"/>
        <v>306-A2</v>
      </c>
      <c r="C10" s="10">
        <v>30</v>
      </c>
      <c r="D10" s="10">
        <v>45</v>
      </c>
      <c r="E10" s="10" t="s">
        <v>91</v>
      </c>
      <c r="F10" s="10"/>
      <c r="G10" s="10" t="s">
        <v>32</v>
      </c>
      <c r="H10" s="10">
        <v>306</v>
      </c>
    </row>
    <row r="11" spans="1:8" ht="15" customHeight="1" x14ac:dyDescent="0.25">
      <c r="A11" s="10">
        <v>6</v>
      </c>
      <c r="B11" s="10" t="str">
        <f>H11&amp;"-"&amp;G11</f>
        <v>307-A2</v>
      </c>
      <c r="C11" s="10">
        <v>21</v>
      </c>
      <c r="D11" s="10">
        <v>45</v>
      </c>
      <c r="E11" s="10" t="s">
        <v>91</v>
      </c>
      <c r="F11" s="10"/>
      <c r="G11" s="10" t="s">
        <v>32</v>
      </c>
      <c r="H11" s="10">
        <v>307</v>
      </c>
    </row>
    <row r="12" spans="1:8" ht="15" customHeight="1" x14ac:dyDescent="0.25">
      <c r="A12" s="10">
        <v>7</v>
      </c>
      <c r="B12" s="10" t="str">
        <f t="shared" si="0"/>
        <v>308-A2</v>
      </c>
      <c r="C12" s="10">
        <v>24</v>
      </c>
      <c r="D12" s="10">
        <v>45</v>
      </c>
      <c r="E12" s="10" t="s">
        <v>91</v>
      </c>
      <c r="F12" s="10"/>
      <c r="G12" s="10" t="s">
        <v>32</v>
      </c>
      <c r="H12" s="10">
        <v>308</v>
      </c>
    </row>
    <row r="13" spans="1:8" ht="15" customHeight="1" x14ac:dyDescent="0.25">
      <c r="A13" s="10">
        <v>8</v>
      </c>
      <c r="B13" s="10" t="str">
        <f t="shared" si="0"/>
        <v>309-A2</v>
      </c>
      <c r="C13" s="10">
        <v>23</v>
      </c>
      <c r="D13" s="10">
        <v>45</v>
      </c>
      <c r="E13" s="10" t="s">
        <v>91</v>
      </c>
      <c r="F13" s="10"/>
      <c r="G13" s="10" t="s">
        <v>32</v>
      </c>
      <c r="H13" s="10">
        <v>309</v>
      </c>
    </row>
    <row r="14" spans="1:8" ht="15" customHeight="1" x14ac:dyDescent="0.25">
      <c r="A14" s="10">
        <v>9</v>
      </c>
      <c r="B14" s="10" t="str">
        <f>H14&amp;"-"&amp;G14</f>
        <v>310-A2</v>
      </c>
      <c r="C14" s="10">
        <v>23</v>
      </c>
      <c r="D14" s="10">
        <v>45</v>
      </c>
      <c r="E14" s="10"/>
      <c r="F14" s="10"/>
      <c r="G14" s="10" t="s">
        <v>32</v>
      </c>
      <c r="H14" s="10">
        <v>310</v>
      </c>
    </row>
    <row r="15" spans="1:8" s="9" customFormat="1" ht="20.100000000000001" customHeight="1" x14ac:dyDescent="0.25">
      <c r="A15" s="5" t="s">
        <v>33</v>
      </c>
      <c r="B15" s="6" t="str">
        <f>A28&amp;" phòng"</f>
        <v>13 phòng</v>
      </c>
      <c r="C15" s="6"/>
      <c r="D15" s="6"/>
      <c r="E15" s="6"/>
      <c r="F15" s="7"/>
      <c r="G15" s="6"/>
      <c r="H15" s="6" t="s">
        <v>34</v>
      </c>
    </row>
    <row r="16" spans="1:8" ht="15" customHeight="1" x14ac:dyDescent="0.25">
      <c r="A16" s="10">
        <v>1</v>
      </c>
      <c r="B16" s="10" t="str">
        <f t="shared" ref="B16:B28" si="1">H16&amp;"-"&amp;G16</f>
        <v>304-A3</v>
      </c>
      <c r="C16" s="10">
        <v>29</v>
      </c>
      <c r="D16" s="10">
        <v>60</v>
      </c>
      <c r="E16" s="10" t="s">
        <v>91</v>
      </c>
      <c r="F16" s="10"/>
      <c r="G16" s="10" t="s">
        <v>35</v>
      </c>
      <c r="H16" s="10">
        <v>304</v>
      </c>
    </row>
    <row r="17" spans="1:11" ht="15" customHeight="1" x14ac:dyDescent="0.25">
      <c r="A17" s="10">
        <v>2</v>
      </c>
      <c r="B17" s="10" t="str">
        <f t="shared" si="1"/>
        <v>305-A3</v>
      </c>
      <c r="C17" s="10">
        <v>29</v>
      </c>
      <c r="D17" s="10">
        <v>60</v>
      </c>
      <c r="E17" s="10" t="s">
        <v>91</v>
      </c>
      <c r="F17" s="10"/>
      <c r="G17" s="10" t="s">
        <v>35</v>
      </c>
      <c r="H17" s="10">
        <v>305</v>
      </c>
    </row>
    <row r="18" spans="1:11" ht="15" customHeight="1" x14ac:dyDescent="0.25">
      <c r="A18" s="10">
        <v>3</v>
      </c>
      <c r="B18" s="10" t="str">
        <f t="shared" si="1"/>
        <v>306-A3</v>
      </c>
      <c r="C18" s="10">
        <v>25</v>
      </c>
      <c r="D18" s="10">
        <v>60</v>
      </c>
      <c r="E18" s="10" t="s">
        <v>91</v>
      </c>
      <c r="F18" s="10"/>
      <c r="G18" s="10" t="s">
        <v>35</v>
      </c>
      <c r="H18" s="10">
        <v>306</v>
      </c>
    </row>
    <row r="19" spans="1:11" ht="15" customHeight="1" x14ac:dyDescent="0.25">
      <c r="A19" s="10">
        <v>4</v>
      </c>
      <c r="B19" s="10" t="str">
        <f t="shared" si="1"/>
        <v>307-A3</v>
      </c>
      <c r="C19" s="10">
        <v>27</v>
      </c>
      <c r="D19" s="10">
        <v>60</v>
      </c>
      <c r="E19" s="10" t="s">
        <v>91</v>
      </c>
      <c r="F19" s="10" t="s">
        <v>92</v>
      </c>
      <c r="G19" s="10" t="s">
        <v>35</v>
      </c>
      <c r="H19" s="10">
        <v>307</v>
      </c>
    </row>
    <row r="20" spans="1:11" ht="15" customHeight="1" x14ac:dyDescent="0.25">
      <c r="A20" s="10">
        <v>5</v>
      </c>
      <c r="B20" s="10" t="str">
        <f t="shared" si="1"/>
        <v>308-A3</v>
      </c>
      <c r="C20" s="10">
        <v>30</v>
      </c>
      <c r="D20" s="10">
        <v>60</v>
      </c>
      <c r="E20" s="10" t="s">
        <v>91</v>
      </c>
      <c r="F20" s="10" t="s">
        <v>92</v>
      </c>
      <c r="G20" s="10" t="s">
        <v>35</v>
      </c>
      <c r="H20" s="10">
        <v>308</v>
      </c>
      <c r="K20" s="1">
        <f>1916/4</f>
        <v>479</v>
      </c>
    </row>
    <row r="21" spans="1:11" ht="15" customHeight="1" x14ac:dyDescent="0.25">
      <c r="A21" s="10">
        <v>6</v>
      </c>
      <c r="B21" s="10" t="str">
        <f t="shared" si="1"/>
        <v>401-A3</v>
      </c>
      <c r="C21" s="10">
        <v>30</v>
      </c>
      <c r="D21" s="10">
        <v>60</v>
      </c>
      <c r="E21" s="10" t="s">
        <v>91</v>
      </c>
      <c r="F21" s="10"/>
      <c r="G21" s="10" t="s">
        <v>35</v>
      </c>
      <c r="H21" s="10">
        <v>401</v>
      </c>
    </row>
    <row r="22" spans="1:11" ht="15" customHeight="1" x14ac:dyDescent="0.25">
      <c r="A22" s="10">
        <v>7</v>
      </c>
      <c r="B22" s="10" t="str">
        <f t="shared" si="1"/>
        <v>402-A3</v>
      </c>
      <c r="C22" s="10">
        <v>30</v>
      </c>
      <c r="D22" s="10">
        <v>60</v>
      </c>
      <c r="E22" s="10" t="s">
        <v>91</v>
      </c>
      <c r="F22" s="10"/>
      <c r="G22" s="10" t="s">
        <v>35</v>
      </c>
      <c r="H22" s="10">
        <v>402</v>
      </c>
    </row>
    <row r="23" spans="1:11" ht="15" customHeight="1" x14ac:dyDescent="0.25">
      <c r="A23" s="10">
        <v>8</v>
      </c>
      <c r="B23" s="10" t="str">
        <f t="shared" si="1"/>
        <v>403-A3</v>
      </c>
      <c r="C23" s="10">
        <v>32</v>
      </c>
      <c r="D23" s="10">
        <v>60</v>
      </c>
      <c r="E23" s="10" t="s">
        <v>91</v>
      </c>
      <c r="F23" s="10"/>
      <c r="G23" s="10" t="s">
        <v>35</v>
      </c>
      <c r="H23" s="10">
        <v>403</v>
      </c>
    </row>
    <row r="24" spans="1:11" ht="15" customHeight="1" x14ac:dyDescent="0.25">
      <c r="A24" s="10">
        <v>9</v>
      </c>
      <c r="B24" s="10" t="str">
        <f t="shared" si="1"/>
        <v>404-A3</v>
      </c>
      <c r="C24" s="10">
        <v>26</v>
      </c>
      <c r="D24" s="10">
        <v>60</v>
      </c>
      <c r="E24" s="10" t="s">
        <v>91</v>
      </c>
      <c r="F24" s="10"/>
      <c r="G24" s="10" t="s">
        <v>35</v>
      </c>
      <c r="H24" s="10">
        <v>404</v>
      </c>
    </row>
    <row r="25" spans="1:11" ht="15" customHeight="1" x14ac:dyDescent="0.25">
      <c r="A25" s="10">
        <v>10</v>
      </c>
      <c r="B25" s="10" t="str">
        <f t="shared" si="1"/>
        <v>405-A3</v>
      </c>
      <c r="C25" s="10">
        <v>33</v>
      </c>
      <c r="D25" s="10">
        <v>60</v>
      </c>
      <c r="F25" s="10"/>
      <c r="G25" s="10" t="s">
        <v>35</v>
      </c>
      <c r="H25" s="10">
        <v>405</v>
      </c>
    </row>
    <row r="26" spans="1:11" ht="15" customHeight="1" x14ac:dyDescent="0.25">
      <c r="A26" s="10">
        <v>11</v>
      </c>
      <c r="B26" s="10" t="str">
        <f t="shared" si="1"/>
        <v>406-A3</v>
      </c>
      <c r="C26" s="10">
        <v>30</v>
      </c>
      <c r="D26" s="10">
        <v>60</v>
      </c>
      <c r="E26" s="10" t="s">
        <v>91</v>
      </c>
      <c r="F26" s="10"/>
      <c r="G26" s="10" t="s">
        <v>35</v>
      </c>
      <c r="H26" s="10">
        <v>406</v>
      </c>
    </row>
    <row r="27" spans="1:11" ht="15" customHeight="1" x14ac:dyDescent="0.25">
      <c r="A27" s="10">
        <v>12</v>
      </c>
      <c r="B27" s="10" t="str">
        <f t="shared" si="1"/>
        <v>407-A3</v>
      </c>
      <c r="C27" s="10">
        <v>32</v>
      </c>
      <c r="D27" s="10">
        <v>60</v>
      </c>
      <c r="E27" s="10" t="s">
        <v>91</v>
      </c>
      <c r="F27" s="10"/>
      <c r="G27" s="10" t="s">
        <v>35</v>
      </c>
      <c r="H27" s="10">
        <v>407</v>
      </c>
    </row>
    <row r="28" spans="1:11" ht="15" customHeight="1" x14ac:dyDescent="0.25">
      <c r="A28" s="10">
        <v>13</v>
      </c>
      <c r="B28" s="10" t="str">
        <f t="shared" si="1"/>
        <v>408-A3</v>
      </c>
      <c r="C28" s="10">
        <v>27</v>
      </c>
      <c r="D28" s="10">
        <v>60</v>
      </c>
      <c r="E28" s="10"/>
      <c r="F28" s="10"/>
      <c r="G28" s="10" t="s">
        <v>35</v>
      </c>
      <c r="H28" s="10">
        <v>408</v>
      </c>
    </row>
    <row r="29" spans="1:11" s="9" customFormat="1" ht="20.100000000000001" customHeight="1" x14ac:dyDescent="0.25">
      <c r="A29" s="5" t="s">
        <v>36</v>
      </c>
      <c r="B29" s="6" t="str">
        <f>A43&amp;" phòng"</f>
        <v>14 phòng</v>
      </c>
      <c r="C29" s="6"/>
      <c r="D29" s="6"/>
      <c r="E29" s="6"/>
      <c r="F29" s="7"/>
      <c r="G29" s="6"/>
      <c r="H29" s="6" t="s">
        <v>37</v>
      </c>
    </row>
    <row r="30" spans="1:11" ht="15" customHeight="1" x14ac:dyDescent="0.25">
      <c r="A30" s="10">
        <v>1</v>
      </c>
      <c r="B30" s="10" t="str">
        <f t="shared" ref="B30:B43" si="2">H30&amp;"-"&amp;G30</f>
        <v>310-A4</v>
      </c>
      <c r="C30" s="10">
        <v>24</v>
      </c>
      <c r="D30" s="10">
        <v>50</v>
      </c>
      <c r="E30" s="10" t="s">
        <v>91</v>
      </c>
      <c r="F30" s="10"/>
      <c r="G30" s="10" t="s">
        <v>38</v>
      </c>
      <c r="H30" s="10">
        <v>310</v>
      </c>
    </row>
    <row r="31" spans="1:11" ht="15" customHeight="1" x14ac:dyDescent="0.25">
      <c r="A31" s="10">
        <v>2</v>
      </c>
      <c r="B31" s="10" t="str">
        <f t="shared" si="2"/>
        <v>311-A4</v>
      </c>
      <c r="C31" s="10">
        <v>25</v>
      </c>
      <c r="D31" s="10">
        <v>50</v>
      </c>
      <c r="E31" s="10" t="s">
        <v>91</v>
      </c>
      <c r="F31" s="10"/>
      <c r="G31" s="10" t="s">
        <v>38</v>
      </c>
      <c r="H31" s="10">
        <v>311</v>
      </c>
    </row>
    <row r="32" spans="1:11" ht="15" customHeight="1" x14ac:dyDescent="0.25">
      <c r="A32" s="10">
        <v>3</v>
      </c>
      <c r="B32" s="10" t="str">
        <f t="shared" si="2"/>
        <v>312-A4</v>
      </c>
      <c r="C32" s="10">
        <v>24</v>
      </c>
      <c r="D32" s="10">
        <v>50</v>
      </c>
      <c r="E32" s="10" t="s">
        <v>91</v>
      </c>
      <c r="F32" s="10"/>
      <c r="G32" s="10" t="s">
        <v>38</v>
      </c>
      <c r="H32" s="10">
        <v>312</v>
      </c>
    </row>
    <row r="33" spans="1:8" ht="15" customHeight="1" x14ac:dyDescent="0.25">
      <c r="A33" s="10">
        <v>4</v>
      </c>
      <c r="B33" s="10" t="str">
        <f t="shared" si="2"/>
        <v>403-A4</v>
      </c>
      <c r="C33" s="10">
        <v>24</v>
      </c>
      <c r="D33" s="10">
        <v>50</v>
      </c>
      <c r="E33" s="10" t="s">
        <v>91</v>
      </c>
      <c r="F33" s="10" t="s">
        <v>57</v>
      </c>
      <c r="G33" s="10" t="s">
        <v>38</v>
      </c>
      <c r="H33" s="10">
        <v>403</v>
      </c>
    </row>
    <row r="34" spans="1:8" ht="15" customHeight="1" x14ac:dyDescent="0.25">
      <c r="A34" s="10">
        <v>5</v>
      </c>
      <c r="B34" s="10" t="str">
        <f t="shared" si="2"/>
        <v>404-A4</v>
      </c>
      <c r="C34" s="10">
        <v>27</v>
      </c>
      <c r="D34" s="10">
        <v>50</v>
      </c>
      <c r="E34" s="10" t="s">
        <v>91</v>
      </c>
      <c r="F34" s="10" t="s">
        <v>57</v>
      </c>
      <c r="G34" s="10" t="s">
        <v>38</v>
      </c>
      <c r="H34" s="10">
        <v>404</v>
      </c>
    </row>
    <row r="35" spans="1:8" ht="15" customHeight="1" x14ac:dyDescent="0.25">
      <c r="A35" s="10">
        <v>6</v>
      </c>
      <c r="B35" s="10" t="str">
        <f t="shared" si="2"/>
        <v>405-A4</v>
      </c>
      <c r="C35" s="10">
        <v>27</v>
      </c>
      <c r="D35" s="10">
        <v>50</v>
      </c>
      <c r="E35" s="10" t="s">
        <v>91</v>
      </c>
      <c r="F35" s="10" t="s">
        <v>57</v>
      </c>
      <c r="G35" s="10" t="s">
        <v>38</v>
      </c>
      <c r="H35" s="10">
        <v>405</v>
      </c>
    </row>
    <row r="36" spans="1:8" ht="15" customHeight="1" x14ac:dyDescent="0.25">
      <c r="A36" s="10">
        <v>7</v>
      </c>
      <c r="B36" s="10" t="str">
        <f t="shared" si="2"/>
        <v>406-A4</v>
      </c>
      <c r="C36" s="10">
        <v>27</v>
      </c>
      <c r="D36" s="10">
        <v>50</v>
      </c>
      <c r="E36" s="10" t="s">
        <v>91</v>
      </c>
      <c r="F36" s="10" t="s">
        <v>57</v>
      </c>
      <c r="G36" s="10" t="s">
        <v>38</v>
      </c>
      <c r="H36" s="10">
        <v>406</v>
      </c>
    </row>
    <row r="37" spans="1:8" ht="15" customHeight="1" x14ac:dyDescent="0.25">
      <c r="A37" s="10">
        <v>8</v>
      </c>
      <c r="B37" s="10" t="str">
        <f t="shared" si="2"/>
        <v>407-A4</v>
      </c>
      <c r="C37" s="10">
        <v>27</v>
      </c>
      <c r="D37" s="10">
        <v>50</v>
      </c>
      <c r="E37" s="10" t="s">
        <v>91</v>
      </c>
      <c r="F37" s="10" t="s">
        <v>57</v>
      </c>
      <c r="G37" s="10" t="s">
        <v>38</v>
      </c>
      <c r="H37" s="10">
        <v>407</v>
      </c>
    </row>
    <row r="38" spans="1:8" ht="15" customHeight="1" x14ac:dyDescent="0.25">
      <c r="A38" s="10">
        <v>9</v>
      </c>
      <c r="B38" s="10" t="str">
        <f t="shared" si="2"/>
        <v>408-A4</v>
      </c>
      <c r="C38" s="10">
        <v>18</v>
      </c>
      <c r="D38" s="10">
        <v>40</v>
      </c>
      <c r="E38" s="10" t="s">
        <v>91</v>
      </c>
      <c r="F38" s="10" t="s">
        <v>57</v>
      </c>
      <c r="G38" s="10" t="s">
        <v>38</v>
      </c>
      <c r="H38" s="10">
        <v>408</v>
      </c>
    </row>
    <row r="39" spans="1:8" ht="15" customHeight="1" x14ac:dyDescent="0.25">
      <c r="A39" s="10">
        <v>10</v>
      </c>
      <c r="B39" s="10" t="str">
        <f t="shared" si="2"/>
        <v>409-A4</v>
      </c>
      <c r="C39" s="10">
        <v>26</v>
      </c>
      <c r="D39" s="10">
        <v>50</v>
      </c>
      <c r="E39" s="10" t="s">
        <v>91</v>
      </c>
      <c r="F39" s="10" t="s">
        <v>57</v>
      </c>
      <c r="G39" s="10" t="s">
        <v>38</v>
      </c>
      <c r="H39" s="10">
        <v>409</v>
      </c>
    </row>
    <row r="40" spans="1:8" ht="15" customHeight="1" x14ac:dyDescent="0.25">
      <c r="A40" s="10">
        <v>11</v>
      </c>
      <c r="B40" s="10" t="str">
        <f t="shared" si="2"/>
        <v>410-A4</v>
      </c>
      <c r="C40" s="10">
        <v>26</v>
      </c>
      <c r="D40" s="10">
        <v>50</v>
      </c>
      <c r="E40" s="10" t="s">
        <v>91</v>
      </c>
      <c r="F40" s="10"/>
      <c r="G40" s="10" t="s">
        <v>38</v>
      </c>
      <c r="H40" s="10">
        <v>410</v>
      </c>
    </row>
    <row r="41" spans="1:8" ht="15" customHeight="1" x14ac:dyDescent="0.25">
      <c r="A41" s="10">
        <v>12</v>
      </c>
      <c r="B41" s="10" t="str">
        <f t="shared" si="2"/>
        <v>411-A4</v>
      </c>
      <c r="C41" s="10">
        <v>25</v>
      </c>
      <c r="D41" s="10">
        <v>50</v>
      </c>
      <c r="E41" s="10" t="s">
        <v>91</v>
      </c>
      <c r="F41" s="10"/>
      <c r="G41" s="10" t="s">
        <v>38</v>
      </c>
      <c r="H41" s="10">
        <v>411</v>
      </c>
    </row>
    <row r="42" spans="1:8" ht="15" customHeight="1" x14ac:dyDescent="0.25">
      <c r="A42" s="10">
        <v>13</v>
      </c>
      <c r="B42" s="10" t="str">
        <f t="shared" si="2"/>
        <v>412-A4</v>
      </c>
      <c r="C42" s="10">
        <v>30</v>
      </c>
      <c r="D42" s="10">
        <v>50</v>
      </c>
      <c r="E42" s="10" t="s">
        <v>91</v>
      </c>
      <c r="F42" s="10"/>
      <c r="G42" s="10" t="s">
        <v>38</v>
      </c>
      <c r="H42" s="10">
        <v>412</v>
      </c>
    </row>
    <row r="43" spans="1:8" ht="15" customHeight="1" x14ac:dyDescent="0.25">
      <c r="A43" s="10">
        <v>14</v>
      </c>
      <c r="B43" s="10" t="str">
        <f t="shared" si="2"/>
        <v>414-A4</v>
      </c>
      <c r="C43" s="10">
        <v>24</v>
      </c>
      <c r="D43" s="10">
        <v>50</v>
      </c>
      <c r="E43" s="10" t="s">
        <v>91</v>
      </c>
      <c r="F43" s="10"/>
      <c r="G43" s="10" t="s">
        <v>38</v>
      </c>
      <c r="H43" s="10">
        <v>414</v>
      </c>
    </row>
    <row r="44" spans="1:8" s="9" customFormat="1" ht="20.100000000000001" customHeight="1" x14ac:dyDescent="0.25">
      <c r="A44" s="5" t="s">
        <v>93</v>
      </c>
      <c r="B44" s="6" t="str">
        <f>A49&amp;" phòng"</f>
        <v>5 phòng</v>
      </c>
      <c r="C44" s="6"/>
      <c r="D44" s="6"/>
      <c r="E44" s="6"/>
      <c r="F44" s="7"/>
      <c r="G44" s="6"/>
      <c r="H44" s="6" t="s">
        <v>37</v>
      </c>
    </row>
    <row r="45" spans="1:8" ht="15" customHeight="1" x14ac:dyDescent="0.25">
      <c r="A45" s="10">
        <v>1</v>
      </c>
      <c r="B45" s="10" t="str">
        <f>H45&amp;"-"&amp;G45</f>
        <v>404-A5</v>
      </c>
      <c r="C45" s="10">
        <v>24</v>
      </c>
      <c r="D45" s="10">
        <v>45</v>
      </c>
      <c r="E45" s="10" t="s">
        <v>91</v>
      </c>
      <c r="F45" s="10"/>
      <c r="G45" s="10" t="s">
        <v>39</v>
      </c>
      <c r="H45" s="10">
        <v>404</v>
      </c>
    </row>
    <row r="46" spans="1:8" ht="15" customHeight="1" x14ac:dyDescent="0.25">
      <c r="A46" s="10">
        <v>2</v>
      </c>
      <c r="B46" s="10" t="str">
        <f>H46&amp;"-"&amp;G46</f>
        <v>405-A5</v>
      </c>
      <c r="C46" s="10">
        <v>24</v>
      </c>
      <c r="D46" s="10">
        <v>45</v>
      </c>
      <c r="E46" s="10" t="s">
        <v>91</v>
      </c>
      <c r="F46" s="10"/>
      <c r="G46" s="10" t="s">
        <v>39</v>
      </c>
      <c r="H46" s="10">
        <v>405</v>
      </c>
    </row>
    <row r="47" spans="1:8" ht="15" customHeight="1" x14ac:dyDescent="0.25">
      <c r="A47" s="10">
        <v>3</v>
      </c>
      <c r="B47" s="10" t="str">
        <f>H47&amp;"-"&amp;G47</f>
        <v>406-A5</v>
      </c>
      <c r="C47" s="10">
        <v>24</v>
      </c>
      <c r="D47" s="10">
        <v>45</v>
      </c>
      <c r="E47" s="10" t="s">
        <v>91</v>
      </c>
      <c r="F47" s="10"/>
      <c r="G47" s="10" t="s">
        <v>39</v>
      </c>
      <c r="H47" s="10">
        <v>406</v>
      </c>
    </row>
    <row r="48" spans="1:8" ht="15" customHeight="1" x14ac:dyDescent="0.25">
      <c r="A48" s="10">
        <v>4</v>
      </c>
      <c r="B48" s="10" t="str">
        <f>H48&amp;"-"&amp;G48</f>
        <v>408-A5</v>
      </c>
      <c r="C48" s="10">
        <v>24</v>
      </c>
      <c r="D48" s="10">
        <v>45</v>
      </c>
      <c r="E48" s="10" t="s">
        <v>91</v>
      </c>
      <c r="F48" s="10"/>
      <c r="G48" s="10" t="s">
        <v>39</v>
      </c>
      <c r="H48" s="10">
        <v>408</v>
      </c>
    </row>
    <row r="49" spans="1:8" ht="15" customHeight="1" x14ac:dyDescent="0.25">
      <c r="A49" s="10">
        <v>5</v>
      </c>
      <c r="B49" s="10" t="str">
        <f>H49&amp;"-"&amp;G49</f>
        <v>409-A5</v>
      </c>
      <c r="C49" s="10">
        <v>24</v>
      </c>
      <c r="D49" s="10">
        <v>45</v>
      </c>
      <c r="E49" s="10" t="s">
        <v>91</v>
      </c>
      <c r="F49" s="10"/>
      <c r="G49" s="10" t="s">
        <v>39</v>
      </c>
      <c r="H49" s="10">
        <v>409</v>
      </c>
    </row>
    <row r="50" spans="1:8" s="9" customFormat="1" ht="20.100000000000001" customHeight="1" x14ac:dyDescent="0.25">
      <c r="A50" s="5" t="s">
        <v>240</v>
      </c>
      <c r="B50" s="6" t="str">
        <f>A59&amp;" phòng"</f>
        <v>9 phòng</v>
      </c>
      <c r="C50" s="6"/>
      <c r="D50" s="6"/>
      <c r="E50" s="6"/>
      <c r="F50" s="7"/>
      <c r="G50" s="6"/>
      <c r="H50" s="6" t="s">
        <v>37</v>
      </c>
    </row>
    <row r="51" spans="1:8" ht="15" customHeight="1" x14ac:dyDescent="0.25">
      <c r="A51" s="10">
        <v>1</v>
      </c>
      <c r="B51" s="10" t="str">
        <f t="shared" ref="B51:B59" si="3">H51&amp;"-"&amp;G51</f>
        <v>204-A6</v>
      </c>
      <c r="C51" s="10">
        <v>24</v>
      </c>
      <c r="D51" s="10">
        <v>50</v>
      </c>
      <c r="E51" s="10" t="s">
        <v>91</v>
      </c>
      <c r="F51" s="10"/>
      <c r="G51" s="10" t="s">
        <v>241</v>
      </c>
      <c r="H51" s="10">
        <v>204</v>
      </c>
    </row>
    <row r="52" spans="1:8" ht="15" customHeight="1" x14ac:dyDescent="0.25">
      <c r="A52" s="10">
        <v>2</v>
      </c>
      <c r="B52" s="10" t="str">
        <f t="shared" si="3"/>
        <v>207-A6</v>
      </c>
      <c r="C52" s="10">
        <v>25</v>
      </c>
      <c r="D52" s="10">
        <v>50</v>
      </c>
      <c r="E52" s="10" t="s">
        <v>91</v>
      </c>
      <c r="F52" s="10"/>
      <c r="G52" s="10" t="s">
        <v>241</v>
      </c>
      <c r="H52" s="10">
        <v>207</v>
      </c>
    </row>
    <row r="53" spans="1:8" ht="15" customHeight="1" x14ac:dyDescent="0.25">
      <c r="A53" s="10">
        <v>3</v>
      </c>
      <c r="B53" s="10" t="str">
        <f t="shared" si="3"/>
        <v>208-A6</v>
      </c>
      <c r="C53" s="10">
        <v>24</v>
      </c>
      <c r="D53" s="10">
        <v>50</v>
      </c>
      <c r="E53" s="10" t="s">
        <v>91</v>
      </c>
      <c r="F53" s="10"/>
      <c r="G53" s="10" t="s">
        <v>241</v>
      </c>
      <c r="H53" s="10">
        <v>208</v>
      </c>
    </row>
    <row r="54" spans="1:8" ht="15" customHeight="1" x14ac:dyDescent="0.25">
      <c r="A54" s="10">
        <v>4</v>
      </c>
      <c r="B54" s="10" t="str">
        <f t="shared" si="3"/>
        <v>209-A6</v>
      </c>
      <c r="C54" s="10">
        <v>24</v>
      </c>
      <c r="D54" s="10">
        <v>50</v>
      </c>
      <c r="E54" s="10" t="s">
        <v>91</v>
      </c>
      <c r="F54" s="10"/>
      <c r="G54" s="10" t="s">
        <v>241</v>
      </c>
      <c r="H54" s="10">
        <v>209</v>
      </c>
    </row>
    <row r="55" spans="1:8" ht="15" customHeight="1" x14ac:dyDescent="0.25">
      <c r="A55" s="10">
        <v>5</v>
      </c>
      <c r="B55" s="10" t="str">
        <f t="shared" si="3"/>
        <v>301-A6</v>
      </c>
      <c r="C55" s="10">
        <v>27</v>
      </c>
      <c r="D55" s="10">
        <v>50</v>
      </c>
      <c r="E55" s="10" t="s">
        <v>91</v>
      </c>
      <c r="F55" s="10"/>
      <c r="G55" s="10" t="s">
        <v>241</v>
      </c>
      <c r="H55" s="10">
        <v>301</v>
      </c>
    </row>
    <row r="56" spans="1:8" ht="15" customHeight="1" x14ac:dyDescent="0.25">
      <c r="A56" s="10">
        <v>6</v>
      </c>
      <c r="B56" s="10" t="str">
        <f t="shared" si="3"/>
        <v>302-A6</v>
      </c>
      <c r="C56" s="10">
        <v>27</v>
      </c>
      <c r="D56" s="10">
        <v>50</v>
      </c>
      <c r="E56" s="10" t="s">
        <v>91</v>
      </c>
      <c r="F56" s="10"/>
      <c r="G56" s="10" t="s">
        <v>241</v>
      </c>
      <c r="H56" s="10">
        <v>302</v>
      </c>
    </row>
    <row r="57" spans="1:8" ht="15" customHeight="1" x14ac:dyDescent="0.25">
      <c r="A57" s="10">
        <v>7</v>
      </c>
      <c r="B57" s="10" t="str">
        <f t="shared" si="3"/>
        <v>303-A6</v>
      </c>
      <c r="C57" s="10">
        <v>27</v>
      </c>
      <c r="D57" s="10">
        <v>50</v>
      </c>
      <c r="E57" s="10" t="s">
        <v>91</v>
      </c>
      <c r="F57" s="10"/>
      <c r="G57" s="10" t="s">
        <v>241</v>
      </c>
      <c r="H57" s="10">
        <v>303</v>
      </c>
    </row>
    <row r="58" spans="1:8" ht="15" customHeight="1" x14ac:dyDescent="0.25">
      <c r="A58" s="10">
        <v>8</v>
      </c>
      <c r="B58" s="10" t="str">
        <f>H58&amp;"-"&amp;G58</f>
        <v>305-A6</v>
      </c>
      <c r="C58" s="10">
        <v>27</v>
      </c>
      <c r="D58" s="10">
        <v>50</v>
      </c>
      <c r="E58" s="10" t="s">
        <v>91</v>
      </c>
      <c r="F58" s="10"/>
      <c r="G58" s="10" t="s">
        <v>241</v>
      </c>
      <c r="H58" s="10">
        <v>305</v>
      </c>
    </row>
    <row r="59" spans="1:8" ht="15" customHeight="1" x14ac:dyDescent="0.25">
      <c r="A59" s="10">
        <v>9</v>
      </c>
      <c r="B59" s="10" t="str">
        <f t="shared" si="3"/>
        <v>306-A6</v>
      </c>
      <c r="C59" s="10">
        <v>27</v>
      </c>
      <c r="D59" s="10">
        <v>50</v>
      </c>
      <c r="E59" s="10" t="s">
        <v>91</v>
      </c>
      <c r="F59" s="10"/>
      <c r="G59" s="10" t="s">
        <v>241</v>
      </c>
      <c r="H59" s="10">
        <v>306</v>
      </c>
    </row>
    <row r="60" spans="1:8" s="9" customFormat="1" ht="20.100000000000001" customHeight="1" x14ac:dyDescent="0.25">
      <c r="A60" s="5" t="s">
        <v>242</v>
      </c>
      <c r="B60" s="6" t="str">
        <f>A83&amp;" phòng"</f>
        <v>23 phòng</v>
      </c>
      <c r="C60" s="6"/>
      <c r="D60" s="6"/>
      <c r="E60" s="6"/>
      <c r="F60" s="7"/>
      <c r="G60" s="6"/>
      <c r="H60" s="6" t="s">
        <v>215</v>
      </c>
    </row>
    <row r="61" spans="1:8" ht="15" customHeight="1" x14ac:dyDescent="0.25">
      <c r="A61" s="10">
        <v>1</v>
      </c>
      <c r="B61" s="10" t="str">
        <f t="shared" ref="B61:B102" si="4">H61&amp;"-"&amp;G61</f>
        <v>108-B5</v>
      </c>
      <c r="C61" s="10">
        <v>28</v>
      </c>
      <c r="D61" s="10">
        <v>50</v>
      </c>
      <c r="E61" s="10"/>
      <c r="F61" s="10"/>
      <c r="G61" s="10" t="s">
        <v>40</v>
      </c>
      <c r="H61" s="10">
        <v>108</v>
      </c>
    </row>
    <row r="62" spans="1:8" ht="15" customHeight="1" x14ac:dyDescent="0.25">
      <c r="A62" s="10">
        <v>2</v>
      </c>
      <c r="B62" s="10" t="str">
        <f t="shared" si="4"/>
        <v>109-B5</v>
      </c>
      <c r="C62" s="10">
        <v>28</v>
      </c>
      <c r="D62" s="10">
        <v>50</v>
      </c>
      <c r="E62" s="10"/>
      <c r="F62" s="10"/>
      <c r="G62" s="10" t="s">
        <v>40</v>
      </c>
      <c r="H62" s="10">
        <v>109</v>
      </c>
    </row>
    <row r="63" spans="1:8" ht="15" customHeight="1" x14ac:dyDescent="0.25">
      <c r="A63" s="10">
        <v>3</v>
      </c>
      <c r="B63" s="10" t="str">
        <f t="shared" si="4"/>
        <v>110-B5</v>
      </c>
      <c r="C63" s="10">
        <v>30</v>
      </c>
      <c r="D63" s="10">
        <v>50</v>
      </c>
      <c r="E63" s="10"/>
      <c r="F63" s="10"/>
      <c r="G63" s="10" t="s">
        <v>40</v>
      </c>
      <c r="H63" s="10">
        <v>110</v>
      </c>
    </row>
    <row r="64" spans="1:8" ht="15" customHeight="1" x14ac:dyDescent="0.25">
      <c r="A64" s="10">
        <v>4</v>
      </c>
      <c r="B64" s="10" t="str">
        <f t="shared" si="4"/>
        <v>301-B5</v>
      </c>
      <c r="C64" s="10">
        <v>48</v>
      </c>
      <c r="D64" s="10">
        <v>80</v>
      </c>
      <c r="E64" s="10" t="s">
        <v>91</v>
      </c>
      <c r="F64" s="10"/>
      <c r="G64" s="10" t="s">
        <v>40</v>
      </c>
      <c r="H64" s="10">
        <v>301</v>
      </c>
    </row>
    <row r="65" spans="1:8" ht="15" customHeight="1" x14ac:dyDescent="0.25">
      <c r="A65" s="10">
        <v>5</v>
      </c>
      <c r="B65" s="10" t="str">
        <f t="shared" si="4"/>
        <v>302-B5</v>
      </c>
      <c r="C65" s="10">
        <v>48</v>
      </c>
      <c r="D65" s="10">
        <v>80</v>
      </c>
      <c r="E65" s="10" t="s">
        <v>91</v>
      </c>
      <c r="F65" s="10"/>
      <c r="G65" s="10" t="s">
        <v>40</v>
      </c>
      <c r="H65" s="10">
        <v>302</v>
      </c>
    </row>
    <row r="66" spans="1:8" ht="15" customHeight="1" x14ac:dyDescent="0.25">
      <c r="A66" s="10">
        <v>6</v>
      </c>
      <c r="B66" s="10" t="str">
        <f t="shared" si="4"/>
        <v>303-B5</v>
      </c>
      <c r="C66" s="10">
        <v>32</v>
      </c>
      <c r="D66" s="10">
        <v>55</v>
      </c>
      <c r="E66" s="10" t="s">
        <v>91</v>
      </c>
      <c r="F66" s="10"/>
      <c r="G66" s="10" t="s">
        <v>40</v>
      </c>
      <c r="H66" s="10">
        <v>303</v>
      </c>
    </row>
    <row r="67" spans="1:8" ht="15" customHeight="1" x14ac:dyDescent="0.25">
      <c r="A67" s="10">
        <v>7</v>
      </c>
      <c r="B67" s="10" t="str">
        <f t="shared" si="4"/>
        <v>304-B5</v>
      </c>
      <c r="C67" s="10">
        <v>32</v>
      </c>
      <c r="D67" s="10">
        <v>55</v>
      </c>
      <c r="E67" s="10" t="s">
        <v>91</v>
      </c>
      <c r="F67" s="10"/>
      <c r="G67" s="10" t="s">
        <v>40</v>
      </c>
      <c r="H67" s="10">
        <v>304</v>
      </c>
    </row>
    <row r="68" spans="1:8" ht="15" customHeight="1" x14ac:dyDescent="0.25">
      <c r="A68" s="10">
        <v>8</v>
      </c>
      <c r="B68" s="10" t="str">
        <f t="shared" si="4"/>
        <v>305-B5</v>
      </c>
      <c r="C68" s="10">
        <v>32</v>
      </c>
      <c r="D68" s="10">
        <v>55</v>
      </c>
      <c r="E68" s="10" t="s">
        <v>91</v>
      </c>
      <c r="F68" s="10"/>
      <c r="G68" s="10" t="s">
        <v>40</v>
      </c>
      <c r="H68" s="10">
        <v>305</v>
      </c>
    </row>
    <row r="69" spans="1:8" ht="15" customHeight="1" x14ac:dyDescent="0.25">
      <c r="A69" s="10">
        <v>9</v>
      </c>
      <c r="B69" s="10" t="str">
        <f t="shared" si="4"/>
        <v>306-B5</v>
      </c>
      <c r="C69" s="10">
        <v>32</v>
      </c>
      <c r="D69" s="10">
        <v>55</v>
      </c>
      <c r="E69" s="10" t="s">
        <v>91</v>
      </c>
      <c r="F69" s="10"/>
      <c r="G69" s="10" t="s">
        <v>40</v>
      </c>
      <c r="H69" s="10">
        <v>306</v>
      </c>
    </row>
    <row r="70" spans="1:8" ht="15" customHeight="1" x14ac:dyDescent="0.25">
      <c r="A70" s="10">
        <v>10</v>
      </c>
      <c r="B70" s="10" t="str">
        <f t="shared" si="4"/>
        <v>307-B5</v>
      </c>
      <c r="C70" s="10">
        <v>32</v>
      </c>
      <c r="D70" s="10">
        <v>55</v>
      </c>
      <c r="E70" s="10" t="s">
        <v>91</v>
      </c>
      <c r="F70" s="10"/>
      <c r="G70" s="10" t="s">
        <v>40</v>
      </c>
      <c r="H70" s="10">
        <v>307</v>
      </c>
    </row>
    <row r="71" spans="1:8" ht="15" customHeight="1" x14ac:dyDescent="0.25">
      <c r="A71" s="10">
        <v>11</v>
      </c>
      <c r="B71" s="10" t="str">
        <f t="shared" si="4"/>
        <v>308-B5</v>
      </c>
      <c r="C71" s="10">
        <v>37</v>
      </c>
      <c r="D71" s="10">
        <v>60</v>
      </c>
      <c r="E71" s="10" t="s">
        <v>91</v>
      </c>
      <c r="F71" s="10"/>
      <c r="G71" s="10" t="s">
        <v>40</v>
      </c>
      <c r="H71" s="10">
        <v>308</v>
      </c>
    </row>
    <row r="72" spans="1:8" ht="15" customHeight="1" x14ac:dyDescent="0.25">
      <c r="A72" s="10">
        <v>12</v>
      </c>
      <c r="B72" s="10" t="str">
        <f t="shared" si="4"/>
        <v>309-B5</v>
      </c>
      <c r="C72" s="10">
        <v>48</v>
      </c>
      <c r="D72" s="10">
        <v>80</v>
      </c>
      <c r="E72" s="10" t="s">
        <v>91</v>
      </c>
      <c r="F72" s="10"/>
      <c r="G72" s="10" t="s">
        <v>40</v>
      </c>
      <c r="H72" s="10">
        <v>309</v>
      </c>
    </row>
    <row r="73" spans="1:8" ht="15" customHeight="1" x14ac:dyDescent="0.25">
      <c r="A73" s="10">
        <v>13</v>
      </c>
      <c r="B73" s="10" t="str">
        <f t="shared" si="4"/>
        <v>310-B5</v>
      </c>
      <c r="C73" s="10">
        <v>48</v>
      </c>
      <c r="D73" s="10">
        <v>80</v>
      </c>
      <c r="E73" s="10" t="s">
        <v>91</v>
      </c>
      <c r="F73" s="10"/>
      <c r="G73" s="10" t="s">
        <v>40</v>
      </c>
      <c r="H73" s="10">
        <v>310</v>
      </c>
    </row>
    <row r="74" spans="1:8" ht="15" customHeight="1" x14ac:dyDescent="0.25">
      <c r="A74" s="10">
        <v>14</v>
      </c>
      <c r="B74" s="10" t="str">
        <f t="shared" si="4"/>
        <v>401-B5</v>
      </c>
      <c r="C74" s="10">
        <v>48</v>
      </c>
      <c r="D74" s="10">
        <v>80</v>
      </c>
      <c r="E74" s="10" t="s">
        <v>91</v>
      </c>
      <c r="F74" s="10"/>
      <c r="G74" s="10" t="s">
        <v>40</v>
      </c>
      <c r="H74" s="10">
        <v>401</v>
      </c>
    </row>
    <row r="75" spans="1:8" ht="15" customHeight="1" x14ac:dyDescent="0.25">
      <c r="A75" s="10">
        <v>15</v>
      </c>
      <c r="B75" s="10" t="str">
        <f t="shared" si="4"/>
        <v>402-B5</v>
      </c>
      <c r="C75" s="10">
        <v>48</v>
      </c>
      <c r="D75" s="10">
        <v>80</v>
      </c>
      <c r="E75" s="10" t="s">
        <v>91</v>
      </c>
      <c r="F75" s="10"/>
      <c r="G75" s="10" t="s">
        <v>40</v>
      </c>
      <c r="H75" s="10">
        <v>402</v>
      </c>
    </row>
    <row r="76" spans="1:8" ht="15" customHeight="1" x14ac:dyDescent="0.25">
      <c r="A76" s="10">
        <v>16</v>
      </c>
      <c r="B76" s="10" t="str">
        <f t="shared" si="4"/>
        <v>403-B5</v>
      </c>
      <c r="C76" s="10">
        <v>32</v>
      </c>
      <c r="D76" s="10">
        <v>55</v>
      </c>
      <c r="E76" s="10" t="s">
        <v>91</v>
      </c>
      <c r="F76" s="10"/>
      <c r="G76" s="10" t="s">
        <v>40</v>
      </c>
      <c r="H76" s="10">
        <v>403</v>
      </c>
    </row>
    <row r="77" spans="1:8" ht="15" customHeight="1" x14ac:dyDescent="0.25">
      <c r="A77" s="10">
        <v>17</v>
      </c>
      <c r="B77" s="10" t="str">
        <f t="shared" si="4"/>
        <v>404-B5</v>
      </c>
      <c r="C77" s="10">
        <v>32</v>
      </c>
      <c r="D77" s="10">
        <v>55</v>
      </c>
      <c r="E77" s="10" t="s">
        <v>91</v>
      </c>
      <c r="F77" s="10"/>
      <c r="G77" s="10" t="s">
        <v>40</v>
      </c>
      <c r="H77" s="10">
        <v>404</v>
      </c>
    </row>
    <row r="78" spans="1:8" ht="15" customHeight="1" x14ac:dyDescent="0.25">
      <c r="A78" s="10">
        <v>18</v>
      </c>
      <c r="B78" s="10" t="str">
        <f t="shared" si="4"/>
        <v>405-B5</v>
      </c>
      <c r="C78" s="10">
        <v>32</v>
      </c>
      <c r="D78" s="10">
        <v>55</v>
      </c>
      <c r="E78" s="10" t="s">
        <v>91</v>
      </c>
      <c r="F78" s="10"/>
      <c r="G78" s="10" t="s">
        <v>40</v>
      </c>
      <c r="H78" s="10">
        <v>405</v>
      </c>
    </row>
    <row r="79" spans="1:8" ht="15" customHeight="1" x14ac:dyDescent="0.25">
      <c r="A79" s="10">
        <v>19</v>
      </c>
      <c r="B79" s="10" t="str">
        <f t="shared" si="4"/>
        <v>406-B5</v>
      </c>
      <c r="C79" s="10">
        <v>32</v>
      </c>
      <c r="D79" s="10">
        <v>55</v>
      </c>
      <c r="E79" s="10"/>
      <c r="F79" s="10"/>
      <c r="G79" s="10" t="s">
        <v>40</v>
      </c>
      <c r="H79" s="10">
        <v>406</v>
      </c>
    </row>
    <row r="80" spans="1:8" ht="15" customHeight="1" x14ac:dyDescent="0.25">
      <c r="A80" s="10">
        <v>20</v>
      </c>
      <c r="B80" s="10" t="str">
        <f t="shared" si="4"/>
        <v>407-B5</v>
      </c>
      <c r="C80" s="10">
        <v>32</v>
      </c>
      <c r="D80" s="10">
        <v>55</v>
      </c>
      <c r="E80" s="10" t="s">
        <v>91</v>
      </c>
      <c r="F80" s="10"/>
      <c r="G80" s="10" t="s">
        <v>40</v>
      </c>
      <c r="H80" s="10">
        <v>407</v>
      </c>
    </row>
    <row r="81" spans="1:8" ht="15" customHeight="1" x14ac:dyDescent="0.25">
      <c r="A81" s="10">
        <v>21</v>
      </c>
      <c r="B81" s="10" t="str">
        <f t="shared" si="4"/>
        <v>408-B5</v>
      </c>
      <c r="C81" s="10">
        <v>32</v>
      </c>
      <c r="D81" s="10">
        <v>55</v>
      </c>
      <c r="E81" s="10" t="s">
        <v>91</v>
      </c>
      <c r="F81" s="10"/>
      <c r="G81" s="10" t="s">
        <v>40</v>
      </c>
      <c r="H81" s="10">
        <v>408</v>
      </c>
    </row>
    <row r="82" spans="1:8" ht="15" customHeight="1" x14ac:dyDescent="0.25">
      <c r="A82" s="10">
        <v>22</v>
      </c>
      <c r="B82" s="10" t="str">
        <f t="shared" si="4"/>
        <v>409-B5</v>
      </c>
      <c r="C82" s="10">
        <v>50</v>
      </c>
      <c r="D82" s="10">
        <v>80</v>
      </c>
      <c r="E82" s="10" t="s">
        <v>91</v>
      </c>
      <c r="F82" s="10"/>
      <c r="G82" s="10" t="s">
        <v>40</v>
      </c>
      <c r="H82" s="10">
        <v>409</v>
      </c>
    </row>
    <row r="83" spans="1:8" ht="15" customHeight="1" x14ac:dyDescent="0.25">
      <c r="A83" s="10">
        <v>23</v>
      </c>
      <c r="B83" s="10" t="str">
        <f t="shared" si="4"/>
        <v>410-B5</v>
      </c>
      <c r="C83" s="10">
        <v>48</v>
      </c>
      <c r="D83" s="10">
        <v>80</v>
      </c>
      <c r="E83" s="10" t="s">
        <v>91</v>
      </c>
      <c r="F83" s="10"/>
      <c r="G83" s="10" t="s">
        <v>40</v>
      </c>
      <c r="H83" s="10">
        <v>410</v>
      </c>
    </row>
    <row r="84" spans="1:8" s="9" customFormat="1" ht="20.100000000000001" customHeight="1" x14ac:dyDescent="0.25">
      <c r="A84" s="5" t="s">
        <v>243</v>
      </c>
      <c r="B84" s="6" t="s">
        <v>41</v>
      </c>
      <c r="C84" s="6"/>
      <c r="D84" s="6"/>
      <c r="E84" s="6"/>
      <c r="F84" s="7"/>
      <c r="G84" s="6"/>
      <c r="H84" s="6" t="s">
        <v>41</v>
      </c>
    </row>
    <row r="85" spans="1:8" ht="14.1" customHeight="1" x14ac:dyDescent="0.25">
      <c r="A85" s="10">
        <v>1</v>
      </c>
      <c r="B85" s="10" t="str">
        <f t="shared" si="4"/>
        <v>301-C1</v>
      </c>
      <c r="C85" s="10">
        <v>28</v>
      </c>
      <c r="D85" s="10">
        <v>45</v>
      </c>
      <c r="E85" s="10" t="s">
        <v>91</v>
      </c>
      <c r="F85" s="10"/>
      <c r="G85" s="10" t="s">
        <v>42</v>
      </c>
      <c r="H85" s="10">
        <v>301</v>
      </c>
    </row>
    <row r="86" spans="1:8" ht="14.1" customHeight="1" x14ac:dyDescent="0.25">
      <c r="A86" s="10">
        <v>2</v>
      </c>
      <c r="B86" s="10" t="str">
        <f t="shared" si="4"/>
        <v>302-C1</v>
      </c>
      <c r="C86" s="10">
        <v>28</v>
      </c>
      <c r="D86" s="10">
        <v>60</v>
      </c>
      <c r="E86" s="10"/>
      <c r="F86" s="10"/>
      <c r="G86" s="10" t="s">
        <v>42</v>
      </c>
      <c r="H86" s="10">
        <v>302</v>
      </c>
    </row>
    <row r="87" spans="1:8" ht="14.1" customHeight="1" x14ac:dyDescent="0.25">
      <c r="A87" s="10">
        <v>3</v>
      </c>
      <c r="B87" s="10" t="str">
        <f t="shared" si="4"/>
        <v>303-C1</v>
      </c>
      <c r="C87" s="10">
        <v>54</v>
      </c>
      <c r="D87" s="10">
        <v>60</v>
      </c>
      <c r="E87" s="10" t="s">
        <v>91</v>
      </c>
      <c r="F87" s="10"/>
      <c r="G87" s="10" t="s">
        <v>42</v>
      </c>
      <c r="H87" s="10">
        <v>303</v>
      </c>
    </row>
    <row r="88" spans="1:8" ht="14.1" customHeight="1" x14ac:dyDescent="0.25">
      <c r="A88" s="10">
        <v>4</v>
      </c>
      <c r="B88" s="10" t="str">
        <f>H88&amp;"-"&amp;G88</f>
        <v>304-C1</v>
      </c>
      <c r="C88" s="10">
        <v>32</v>
      </c>
      <c r="D88" s="10">
        <v>60</v>
      </c>
      <c r="E88" s="10"/>
      <c r="F88" s="10"/>
      <c r="G88" s="10" t="s">
        <v>42</v>
      </c>
      <c r="H88" s="10">
        <v>304</v>
      </c>
    </row>
    <row r="89" spans="1:8" ht="14.1" customHeight="1" x14ac:dyDescent="0.25">
      <c r="A89" s="10">
        <v>5</v>
      </c>
      <c r="B89" s="10" t="str">
        <f>H89&amp;"-"&amp;G89</f>
        <v>305-C1</v>
      </c>
      <c r="C89" s="10">
        <v>58</v>
      </c>
      <c r="D89" s="10">
        <v>60</v>
      </c>
      <c r="E89" s="10" t="s">
        <v>91</v>
      </c>
      <c r="F89" s="10"/>
      <c r="G89" s="10" t="s">
        <v>42</v>
      </c>
      <c r="H89" s="10">
        <v>305</v>
      </c>
    </row>
    <row r="90" spans="1:8" ht="14.1" customHeight="1" x14ac:dyDescent="0.25">
      <c r="A90" s="10">
        <v>6</v>
      </c>
      <c r="B90" s="10" t="str">
        <f t="shared" si="4"/>
        <v>306-C1</v>
      </c>
      <c r="C90" s="10">
        <v>28</v>
      </c>
      <c r="D90" s="10">
        <v>45</v>
      </c>
      <c r="E90" s="10" t="s">
        <v>91</v>
      </c>
      <c r="F90" s="10"/>
      <c r="G90" s="10" t="s">
        <v>42</v>
      </c>
      <c r="H90" s="10">
        <v>306</v>
      </c>
    </row>
    <row r="91" spans="1:8" ht="14.1" customHeight="1" x14ac:dyDescent="0.25">
      <c r="A91" s="10">
        <v>7</v>
      </c>
      <c r="B91" s="10" t="str">
        <f t="shared" si="4"/>
        <v>401-C1</v>
      </c>
      <c r="C91" s="10">
        <v>28</v>
      </c>
      <c r="D91" s="10">
        <v>45</v>
      </c>
      <c r="E91" s="10" t="s">
        <v>91</v>
      </c>
      <c r="F91" s="10"/>
      <c r="G91" s="10" t="s">
        <v>42</v>
      </c>
      <c r="H91" s="10">
        <v>401</v>
      </c>
    </row>
    <row r="92" spans="1:8" ht="14.1" customHeight="1" x14ac:dyDescent="0.25">
      <c r="A92" s="10">
        <v>8</v>
      </c>
      <c r="B92" s="10" t="str">
        <f t="shared" si="4"/>
        <v>402-C1</v>
      </c>
      <c r="C92" s="10">
        <v>70</v>
      </c>
      <c r="D92" s="10">
        <v>150</v>
      </c>
      <c r="E92" s="10" t="s">
        <v>91</v>
      </c>
      <c r="F92" s="10"/>
      <c r="G92" s="10" t="s">
        <v>42</v>
      </c>
      <c r="H92" s="10">
        <v>402</v>
      </c>
    </row>
    <row r="93" spans="1:8" ht="14.1" customHeight="1" x14ac:dyDescent="0.25">
      <c r="A93" s="10">
        <v>9</v>
      </c>
      <c r="B93" s="10" t="str">
        <f t="shared" si="4"/>
        <v>403-C1</v>
      </c>
      <c r="C93" s="10">
        <v>37</v>
      </c>
      <c r="D93" s="10">
        <v>60</v>
      </c>
      <c r="E93" s="10" t="s">
        <v>91</v>
      </c>
      <c r="F93" s="10"/>
      <c r="G93" s="10" t="s">
        <v>42</v>
      </c>
      <c r="H93" s="10">
        <v>403</v>
      </c>
    </row>
    <row r="94" spans="1:8" ht="14.1" customHeight="1" x14ac:dyDescent="0.25">
      <c r="A94" s="10">
        <v>10</v>
      </c>
      <c r="B94" s="10" t="str">
        <f t="shared" si="4"/>
        <v>405-C1</v>
      </c>
      <c r="C94" s="10">
        <v>30</v>
      </c>
      <c r="D94" s="10">
        <v>60</v>
      </c>
      <c r="E94" s="10" t="s">
        <v>91</v>
      </c>
      <c r="F94" s="10"/>
      <c r="G94" s="10" t="s">
        <v>42</v>
      </c>
      <c r="H94" s="10">
        <v>405</v>
      </c>
    </row>
    <row r="95" spans="1:8" ht="14.1" customHeight="1" x14ac:dyDescent="0.25">
      <c r="A95" s="10">
        <v>11</v>
      </c>
      <c r="B95" s="10" t="str">
        <f t="shared" si="4"/>
        <v>406-C1</v>
      </c>
      <c r="C95" s="10">
        <v>75</v>
      </c>
      <c r="D95" s="10">
        <v>150</v>
      </c>
      <c r="E95" s="10" t="s">
        <v>91</v>
      </c>
      <c r="F95" s="10"/>
      <c r="G95" s="10" t="s">
        <v>42</v>
      </c>
      <c r="H95" s="10">
        <v>406</v>
      </c>
    </row>
    <row r="96" spans="1:8" ht="14.1" customHeight="1" x14ac:dyDescent="0.25">
      <c r="A96" s="10">
        <v>12</v>
      </c>
      <c r="B96" s="10" t="str">
        <f t="shared" si="4"/>
        <v>407-C1</v>
      </c>
      <c r="C96" s="10">
        <v>28</v>
      </c>
      <c r="D96" s="10">
        <v>45</v>
      </c>
      <c r="E96" s="10" t="s">
        <v>91</v>
      </c>
      <c r="F96" s="10"/>
      <c r="G96" s="10" t="s">
        <v>42</v>
      </c>
      <c r="H96" s="10">
        <v>407</v>
      </c>
    </row>
    <row r="97" spans="1:8" ht="14.1" customHeight="1" x14ac:dyDescent="0.25">
      <c r="A97" s="10">
        <v>13</v>
      </c>
      <c r="B97" s="10" t="str">
        <f t="shared" si="4"/>
        <v>501-C1</v>
      </c>
      <c r="C97" s="10">
        <v>28</v>
      </c>
      <c r="D97" s="10">
        <v>45</v>
      </c>
      <c r="E97" s="10" t="s">
        <v>91</v>
      </c>
      <c r="F97" s="10"/>
      <c r="G97" s="10" t="s">
        <v>42</v>
      </c>
      <c r="H97" s="10">
        <v>501</v>
      </c>
    </row>
    <row r="98" spans="1:8" ht="14.1" customHeight="1" x14ac:dyDescent="0.25">
      <c r="A98" s="10">
        <v>14</v>
      </c>
      <c r="B98" s="10" t="str">
        <f t="shared" si="4"/>
        <v>502-C1</v>
      </c>
      <c r="C98" s="10">
        <v>67</v>
      </c>
      <c r="D98" s="10">
        <v>150</v>
      </c>
      <c r="E98" s="10" t="s">
        <v>91</v>
      </c>
      <c r="F98" s="10"/>
      <c r="G98" s="10" t="s">
        <v>42</v>
      </c>
      <c r="H98" s="10">
        <v>502</v>
      </c>
    </row>
    <row r="99" spans="1:8" ht="14.1" customHeight="1" x14ac:dyDescent="0.25">
      <c r="A99" s="10">
        <v>15</v>
      </c>
      <c r="B99" s="10" t="str">
        <f t="shared" si="4"/>
        <v>503-C1</v>
      </c>
      <c r="C99" s="10">
        <v>35</v>
      </c>
      <c r="D99" s="10">
        <v>60</v>
      </c>
      <c r="E99" s="10" t="s">
        <v>91</v>
      </c>
      <c r="F99" s="10"/>
      <c r="G99" s="10" t="s">
        <v>42</v>
      </c>
      <c r="H99" s="10">
        <v>503</v>
      </c>
    </row>
    <row r="100" spans="1:8" ht="14.1" customHeight="1" x14ac:dyDescent="0.25">
      <c r="A100" s="10">
        <v>16</v>
      </c>
      <c r="B100" s="10" t="str">
        <f t="shared" si="4"/>
        <v>504-C1</v>
      </c>
      <c r="C100" s="10">
        <v>33</v>
      </c>
      <c r="D100" s="10">
        <v>60</v>
      </c>
      <c r="E100" s="10" t="s">
        <v>91</v>
      </c>
      <c r="F100" s="10"/>
      <c r="G100" s="10" t="s">
        <v>42</v>
      </c>
      <c r="H100" s="10">
        <v>504</v>
      </c>
    </row>
    <row r="101" spans="1:8" ht="14.1" customHeight="1" x14ac:dyDescent="0.25">
      <c r="A101" s="10">
        <v>17</v>
      </c>
      <c r="B101" s="10" t="str">
        <f t="shared" si="4"/>
        <v>505-C1</v>
      </c>
      <c r="C101" s="10">
        <v>75</v>
      </c>
      <c r="D101" s="10">
        <v>150</v>
      </c>
      <c r="E101" s="10" t="s">
        <v>91</v>
      </c>
      <c r="F101" s="10"/>
      <c r="G101" s="10" t="s">
        <v>42</v>
      </c>
      <c r="H101" s="10">
        <v>505</v>
      </c>
    </row>
    <row r="102" spans="1:8" ht="14.1" customHeight="1" x14ac:dyDescent="0.25">
      <c r="A102" s="10">
        <v>18</v>
      </c>
      <c r="B102" s="10" t="str">
        <f t="shared" si="4"/>
        <v>506-C1</v>
      </c>
      <c r="C102" s="10">
        <v>28</v>
      </c>
      <c r="D102" s="10">
        <v>45</v>
      </c>
      <c r="E102" s="10" t="s">
        <v>91</v>
      </c>
      <c r="F102" s="10"/>
      <c r="G102" s="10" t="s">
        <v>42</v>
      </c>
      <c r="H102" s="10">
        <v>506</v>
      </c>
    </row>
    <row r="103" spans="1:8" ht="14.1" customHeight="1" x14ac:dyDescent="0.25">
      <c r="A103" s="10">
        <v>19</v>
      </c>
      <c r="B103" s="10" t="str">
        <f t="shared" ref="B103:B134" si="5">H103&amp;"-"&amp;G103</f>
        <v>601-C1</v>
      </c>
      <c r="C103" s="10">
        <v>28</v>
      </c>
      <c r="D103" s="10">
        <v>45</v>
      </c>
      <c r="E103" s="10" t="s">
        <v>91</v>
      </c>
      <c r="F103" s="10"/>
      <c r="G103" s="10" t="s">
        <v>42</v>
      </c>
      <c r="H103" s="10">
        <v>601</v>
      </c>
    </row>
    <row r="104" spans="1:8" ht="14.1" customHeight="1" x14ac:dyDescent="0.25">
      <c r="A104" s="10">
        <v>20</v>
      </c>
      <c r="B104" s="10" t="str">
        <f t="shared" si="5"/>
        <v>602-C1</v>
      </c>
      <c r="C104" s="10">
        <v>28</v>
      </c>
      <c r="D104" s="10">
        <v>40</v>
      </c>
      <c r="E104" s="10" t="s">
        <v>91</v>
      </c>
      <c r="F104" s="10"/>
      <c r="G104" s="10" t="s">
        <v>42</v>
      </c>
      <c r="H104" s="10">
        <v>602</v>
      </c>
    </row>
    <row r="105" spans="1:8" ht="14.1" customHeight="1" x14ac:dyDescent="0.25">
      <c r="A105" s="10">
        <v>21</v>
      </c>
      <c r="B105" s="10" t="str">
        <f t="shared" si="5"/>
        <v>603-C1</v>
      </c>
      <c r="C105" s="10">
        <v>28</v>
      </c>
      <c r="D105" s="10">
        <v>60</v>
      </c>
      <c r="E105" s="10" t="s">
        <v>91</v>
      </c>
      <c r="F105" s="10"/>
      <c r="G105" s="10" t="s">
        <v>42</v>
      </c>
      <c r="H105" s="10">
        <v>603</v>
      </c>
    </row>
    <row r="106" spans="1:8" ht="14.1" customHeight="1" x14ac:dyDescent="0.25">
      <c r="A106" s="10">
        <v>22</v>
      </c>
      <c r="B106" s="10" t="str">
        <f t="shared" si="5"/>
        <v>604-C1</v>
      </c>
      <c r="C106" s="10">
        <v>28</v>
      </c>
      <c r="D106" s="10">
        <v>60</v>
      </c>
      <c r="E106" s="10" t="s">
        <v>91</v>
      </c>
      <c r="F106" s="10"/>
      <c r="G106" s="10" t="s">
        <v>42</v>
      </c>
      <c r="H106" s="10">
        <v>604</v>
      </c>
    </row>
    <row r="107" spans="1:8" ht="14.1" customHeight="1" x14ac:dyDescent="0.25">
      <c r="A107" s="10">
        <v>23</v>
      </c>
      <c r="B107" s="10" t="str">
        <f t="shared" si="5"/>
        <v>606-C1</v>
      </c>
      <c r="C107" s="10">
        <v>28</v>
      </c>
      <c r="D107" s="10">
        <v>60</v>
      </c>
      <c r="E107" s="10" t="s">
        <v>91</v>
      </c>
      <c r="F107" s="10"/>
      <c r="G107" s="10" t="s">
        <v>42</v>
      </c>
      <c r="H107" s="10">
        <v>606</v>
      </c>
    </row>
    <row r="108" spans="1:8" ht="14.1" customHeight="1" x14ac:dyDescent="0.25">
      <c r="A108" s="10">
        <v>24</v>
      </c>
      <c r="B108" s="10" t="str">
        <f t="shared" si="5"/>
        <v>607-C1</v>
      </c>
      <c r="C108" s="10">
        <v>28</v>
      </c>
      <c r="D108" s="10">
        <v>60</v>
      </c>
      <c r="E108" s="10" t="s">
        <v>91</v>
      </c>
      <c r="F108" s="10"/>
      <c r="G108" s="10" t="s">
        <v>42</v>
      </c>
      <c r="H108" s="10">
        <v>607</v>
      </c>
    </row>
    <row r="109" spans="1:8" ht="14.1" customHeight="1" x14ac:dyDescent="0.25">
      <c r="A109" s="10">
        <v>25</v>
      </c>
      <c r="B109" s="10" t="str">
        <f t="shared" si="5"/>
        <v>608-C1</v>
      </c>
      <c r="C109" s="10">
        <v>28</v>
      </c>
      <c r="D109" s="10">
        <v>40</v>
      </c>
      <c r="E109" s="10"/>
      <c r="F109" s="10"/>
      <c r="G109" s="10" t="s">
        <v>42</v>
      </c>
      <c r="H109" s="10">
        <v>608</v>
      </c>
    </row>
    <row r="110" spans="1:8" ht="14.1" customHeight="1" x14ac:dyDescent="0.25">
      <c r="A110" s="10">
        <v>26</v>
      </c>
      <c r="B110" s="10" t="str">
        <f t="shared" si="5"/>
        <v>609-C1</v>
      </c>
      <c r="C110" s="10">
        <v>28</v>
      </c>
      <c r="D110" s="10">
        <v>45</v>
      </c>
      <c r="E110" s="10" t="s">
        <v>91</v>
      </c>
      <c r="F110" s="10"/>
      <c r="G110" s="10" t="s">
        <v>42</v>
      </c>
      <c r="H110" s="10">
        <v>609</v>
      </c>
    </row>
    <row r="111" spans="1:8" ht="14.1" customHeight="1" x14ac:dyDescent="0.25">
      <c r="A111" s="10">
        <v>27</v>
      </c>
      <c r="B111" s="10" t="str">
        <f t="shared" si="5"/>
        <v>701-C1</v>
      </c>
      <c r="C111" s="10">
        <v>24</v>
      </c>
      <c r="D111" s="10">
        <v>45</v>
      </c>
      <c r="E111" s="10" t="s">
        <v>91</v>
      </c>
      <c r="F111" s="10"/>
      <c r="G111" s="10" t="s">
        <v>42</v>
      </c>
      <c r="H111" s="10">
        <v>701</v>
      </c>
    </row>
    <row r="112" spans="1:8" ht="14.1" customHeight="1" x14ac:dyDescent="0.25">
      <c r="A112" s="10">
        <v>28</v>
      </c>
      <c r="B112" s="10" t="str">
        <f t="shared" si="5"/>
        <v>702-C1</v>
      </c>
      <c r="C112" s="10">
        <v>24</v>
      </c>
      <c r="D112" s="10">
        <v>40</v>
      </c>
      <c r="E112" s="10" t="s">
        <v>91</v>
      </c>
      <c r="F112" s="10"/>
      <c r="G112" s="10" t="s">
        <v>42</v>
      </c>
      <c r="H112" s="10">
        <v>702</v>
      </c>
    </row>
    <row r="113" spans="1:8" ht="14.1" customHeight="1" x14ac:dyDescent="0.25">
      <c r="A113" s="10">
        <v>29</v>
      </c>
      <c r="B113" s="10" t="str">
        <f t="shared" si="5"/>
        <v>703-C1</v>
      </c>
      <c r="C113" s="10">
        <v>32</v>
      </c>
      <c r="D113" s="10">
        <v>60</v>
      </c>
      <c r="E113" s="10" t="s">
        <v>91</v>
      </c>
      <c r="F113" s="10"/>
      <c r="G113" s="10" t="s">
        <v>42</v>
      </c>
      <c r="H113" s="10">
        <v>703</v>
      </c>
    </row>
    <row r="114" spans="1:8" ht="14.1" customHeight="1" x14ac:dyDescent="0.25">
      <c r="A114" s="10">
        <v>30</v>
      </c>
      <c r="B114" s="10" t="str">
        <f t="shared" si="5"/>
        <v>704-C1</v>
      </c>
      <c r="C114" s="10">
        <v>35</v>
      </c>
      <c r="D114" s="10">
        <v>60</v>
      </c>
      <c r="E114" s="10" t="s">
        <v>91</v>
      </c>
      <c r="F114" s="10"/>
      <c r="G114" s="10" t="s">
        <v>42</v>
      </c>
      <c r="H114" s="10">
        <v>704</v>
      </c>
    </row>
    <row r="115" spans="1:8" ht="14.1" customHeight="1" x14ac:dyDescent="0.25">
      <c r="A115" s="10">
        <v>31</v>
      </c>
      <c r="B115" s="10" t="str">
        <f t="shared" si="5"/>
        <v>705-C1</v>
      </c>
      <c r="C115" s="10">
        <v>31</v>
      </c>
      <c r="D115" s="10">
        <v>60</v>
      </c>
      <c r="E115" s="10" t="s">
        <v>91</v>
      </c>
      <c r="F115" s="10"/>
      <c r="G115" s="10" t="s">
        <v>42</v>
      </c>
      <c r="H115" s="10">
        <v>705</v>
      </c>
    </row>
    <row r="116" spans="1:8" ht="14.1" customHeight="1" x14ac:dyDescent="0.25">
      <c r="A116" s="10">
        <v>32</v>
      </c>
      <c r="B116" s="10" t="str">
        <f t="shared" si="5"/>
        <v>706-C1</v>
      </c>
      <c r="C116" s="10">
        <v>31</v>
      </c>
      <c r="D116" s="10">
        <v>60</v>
      </c>
      <c r="E116" s="10" t="s">
        <v>91</v>
      </c>
      <c r="F116" s="10"/>
      <c r="G116" s="10" t="s">
        <v>42</v>
      </c>
      <c r="H116" s="10">
        <v>706</v>
      </c>
    </row>
    <row r="117" spans="1:8" ht="14.1" customHeight="1" x14ac:dyDescent="0.25">
      <c r="A117" s="10">
        <v>33</v>
      </c>
      <c r="B117" s="10" t="str">
        <f t="shared" si="5"/>
        <v>707-C1</v>
      </c>
      <c r="C117" s="10">
        <v>26</v>
      </c>
      <c r="D117" s="10">
        <v>40</v>
      </c>
      <c r="E117" s="10" t="s">
        <v>91</v>
      </c>
      <c r="F117" s="10"/>
      <c r="G117" s="10" t="s">
        <v>42</v>
      </c>
      <c r="H117" s="10">
        <v>707</v>
      </c>
    </row>
    <row r="118" spans="1:8" ht="14.1" customHeight="1" x14ac:dyDescent="0.25">
      <c r="A118" s="10">
        <v>34</v>
      </c>
      <c r="B118" s="10" t="str">
        <f t="shared" si="5"/>
        <v>708-C1</v>
      </c>
      <c r="C118" s="10">
        <v>23</v>
      </c>
      <c r="D118" s="10">
        <v>45</v>
      </c>
      <c r="E118" s="10" t="s">
        <v>91</v>
      </c>
      <c r="F118" s="10"/>
      <c r="G118" s="10" t="s">
        <v>42</v>
      </c>
      <c r="H118" s="10">
        <v>708</v>
      </c>
    </row>
    <row r="119" spans="1:8" ht="14.1" customHeight="1" x14ac:dyDescent="0.25">
      <c r="A119" s="10">
        <v>35</v>
      </c>
      <c r="B119" s="10" t="str">
        <f t="shared" si="5"/>
        <v>801-C1</v>
      </c>
      <c r="C119" s="10">
        <v>25</v>
      </c>
      <c r="D119" s="10">
        <v>45</v>
      </c>
      <c r="E119" s="10" t="s">
        <v>91</v>
      </c>
      <c r="F119" s="10"/>
      <c r="G119" s="10" t="s">
        <v>42</v>
      </c>
      <c r="H119" s="10">
        <v>801</v>
      </c>
    </row>
    <row r="120" spans="1:8" ht="14.1" customHeight="1" x14ac:dyDescent="0.25">
      <c r="A120" s="10">
        <v>36</v>
      </c>
      <c r="B120" s="10" t="str">
        <f t="shared" si="5"/>
        <v>802-C1</v>
      </c>
      <c r="C120" s="10">
        <v>25</v>
      </c>
      <c r="D120" s="10">
        <v>40</v>
      </c>
      <c r="E120" s="10" t="s">
        <v>91</v>
      </c>
      <c r="F120" s="10"/>
      <c r="G120" s="10" t="s">
        <v>42</v>
      </c>
      <c r="H120" s="10">
        <v>802</v>
      </c>
    </row>
    <row r="121" spans="1:8" ht="14.1" customHeight="1" x14ac:dyDescent="0.25">
      <c r="A121" s="10">
        <v>37</v>
      </c>
      <c r="B121" s="10" t="str">
        <f t="shared" si="5"/>
        <v>803-C1</v>
      </c>
      <c r="C121" s="10">
        <v>30</v>
      </c>
      <c r="D121" s="10">
        <v>60</v>
      </c>
      <c r="E121" s="10" t="s">
        <v>91</v>
      </c>
      <c r="F121" s="10"/>
      <c r="G121" s="10" t="s">
        <v>42</v>
      </c>
      <c r="H121" s="10">
        <v>803</v>
      </c>
    </row>
    <row r="122" spans="1:8" ht="14.1" customHeight="1" x14ac:dyDescent="0.25">
      <c r="A122" s="10">
        <v>38</v>
      </c>
      <c r="B122" s="10" t="str">
        <f t="shared" si="5"/>
        <v>804-C1</v>
      </c>
      <c r="C122" s="10">
        <v>32</v>
      </c>
      <c r="D122" s="10">
        <v>60</v>
      </c>
      <c r="E122" s="10" t="s">
        <v>91</v>
      </c>
      <c r="F122" s="10"/>
      <c r="G122" s="10" t="s">
        <v>42</v>
      </c>
      <c r="H122" s="10">
        <v>804</v>
      </c>
    </row>
    <row r="123" spans="1:8" ht="14.1" customHeight="1" x14ac:dyDescent="0.25">
      <c r="A123" s="10">
        <v>39</v>
      </c>
      <c r="B123" s="10" t="str">
        <f t="shared" si="5"/>
        <v>806-C1</v>
      </c>
      <c r="C123" s="10">
        <v>30</v>
      </c>
      <c r="D123" s="10">
        <v>60</v>
      </c>
      <c r="E123" s="10" t="s">
        <v>91</v>
      </c>
      <c r="F123" s="10"/>
      <c r="G123" s="10" t="s">
        <v>42</v>
      </c>
      <c r="H123" s="10">
        <v>806</v>
      </c>
    </row>
    <row r="124" spans="1:8" ht="14.1" customHeight="1" x14ac:dyDescent="0.25">
      <c r="A124" s="10">
        <v>40</v>
      </c>
      <c r="B124" s="10" t="str">
        <f t="shared" si="5"/>
        <v>807-C1</v>
      </c>
      <c r="C124" s="10">
        <v>32</v>
      </c>
      <c r="D124" s="10">
        <v>60</v>
      </c>
      <c r="E124" s="10" t="s">
        <v>91</v>
      </c>
      <c r="F124" s="10"/>
      <c r="G124" s="10" t="s">
        <v>42</v>
      </c>
      <c r="H124" s="10">
        <v>807</v>
      </c>
    </row>
    <row r="125" spans="1:8" ht="14.1" customHeight="1" x14ac:dyDescent="0.25">
      <c r="A125" s="10">
        <v>41</v>
      </c>
      <c r="B125" s="10" t="str">
        <f t="shared" si="5"/>
        <v>808-C1</v>
      </c>
      <c r="C125" s="10">
        <v>24</v>
      </c>
      <c r="D125" s="10">
        <v>40</v>
      </c>
      <c r="E125" s="10" t="s">
        <v>91</v>
      </c>
      <c r="F125" s="10"/>
      <c r="G125" s="10" t="s">
        <v>42</v>
      </c>
      <c r="H125" s="10">
        <v>808</v>
      </c>
    </row>
    <row r="126" spans="1:8" ht="14.1" customHeight="1" x14ac:dyDescent="0.25">
      <c r="A126" s="10">
        <v>42</v>
      </c>
      <c r="B126" s="10" t="str">
        <f t="shared" si="5"/>
        <v>809-C1</v>
      </c>
      <c r="C126" s="10">
        <v>24</v>
      </c>
      <c r="D126" s="10">
        <v>45</v>
      </c>
      <c r="E126" s="10" t="s">
        <v>91</v>
      </c>
      <c r="F126" s="10"/>
      <c r="G126" s="10" t="s">
        <v>42</v>
      </c>
      <c r="H126" s="10">
        <v>809</v>
      </c>
    </row>
    <row r="127" spans="1:8" ht="14.1" customHeight="1" x14ac:dyDescent="0.25">
      <c r="A127" s="10">
        <v>43</v>
      </c>
      <c r="B127" s="10" t="str">
        <f t="shared" si="5"/>
        <v>901-C1</v>
      </c>
      <c r="C127" s="10">
        <v>24</v>
      </c>
      <c r="D127" s="10">
        <v>45</v>
      </c>
      <c r="E127" s="10" t="s">
        <v>91</v>
      </c>
      <c r="F127" s="10"/>
      <c r="G127" s="10" t="s">
        <v>42</v>
      </c>
      <c r="H127" s="10">
        <v>901</v>
      </c>
    </row>
    <row r="128" spans="1:8" ht="14.1" customHeight="1" x14ac:dyDescent="0.25">
      <c r="A128" s="10">
        <v>44</v>
      </c>
      <c r="B128" s="10" t="str">
        <f t="shared" si="5"/>
        <v>902-C1</v>
      </c>
      <c r="C128" s="10">
        <v>24</v>
      </c>
      <c r="D128" s="10">
        <v>40</v>
      </c>
      <c r="E128" s="10" t="s">
        <v>91</v>
      </c>
      <c r="F128" s="10"/>
      <c r="G128" s="10" t="s">
        <v>42</v>
      </c>
      <c r="H128" s="10">
        <v>902</v>
      </c>
    </row>
    <row r="129" spans="1:8" ht="14.1" customHeight="1" x14ac:dyDescent="0.25">
      <c r="A129" s="10">
        <v>45</v>
      </c>
      <c r="B129" s="10" t="str">
        <f t="shared" si="5"/>
        <v>903-C1</v>
      </c>
      <c r="C129" s="10">
        <v>36</v>
      </c>
      <c r="D129" s="10">
        <v>60</v>
      </c>
      <c r="E129" s="10" t="s">
        <v>91</v>
      </c>
      <c r="F129" s="10"/>
      <c r="G129" s="10" t="s">
        <v>42</v>
      </c>
      <c r="H129" s="10">
        <v>903</v>
      </c>
    </row>
    <row r="130" spans="1:8" ht="14.1" customHeight="1" x14ac:dyDescent="0.25">
      <c r="A130" s="10">
        <v>46</v>
      </c>
      <c r="B130" s="10" t="str">
        <f t="shared" si="5"/>
        <v>904-C1</v>
      </c>
      <c r="C130" s="10">
        <v>30</v>
      </c>
      <c r="D130" s="10">
        <v>60</v>
      </c>
      <c r="E130" s="10" t="s">
        <v>91</v>
      </c>
      <c r="F130" s="10"/>
      <c r="G130" s="10" t="s">
        <v>42</v>
      </c>
      <c r="H130" s="10">
        <v>904</v>
      </c>
    </row>
    <row r="131" spans="1:8" ht="14.1" customHeight="1" x14ac:dyDescent="0.25">
      <c r="A131" s="10">
        <v>47</v>
      </c>
      <c r="B131" s="10" t="str">
        <f t="shared" si="5"/>
        <v>905-C1</v>
      </c>
      <c r="C131" s="10">
        <v>33</v>
      </c>
      <c r="D131" s="10">
        <v>60</v>
      </c>
      <c r="E131" s="10" t="s">
        <v>91</v>
      </c>
      <c r="F131" s="10"/>
      <c r="G131" s="10" t="s">
        <v>42</v>
      </c>
      <c r="H131" s="10">
        <v>905</v>
      </c>
    </row>
    <row r="132" spans="1:8" ht="14.1" customHeight="1" x14ac:dyDescent="0.25">
      <c r="A132" s="10">
        <v>48</v>
      </c>
      <c r="B132" s="10" t="str">
        <f t="shared" si="5"/>
        <v>906-C1</v>
      </c>
      <c r="C132" s="10">
        <v>32</v>
      </c>
      <c r="D132" s="10">
        <v>60</v>
      </c>
      <c r="E132" s="10" t="s">
        <v>91</v>
      </c>
      <c r="F132" s="10"/>
      <c r="G132" s="10" t="s">
        <v>42</v>
      </c>
      <c r="H132" s="10">
        <v>906</v>
      </c>
    </row>
    <row r="133" spans="1:8" ht="14.1" customHeight="1" x14ac:dyDescent="0.25">
      <c r="A133" s="10">
        <v>49</v>
      </c>
      <c r="B133" s="10" t="str">
        <f t="shared" si="5"/>
        <v>907-C1</v>
      </c>
      <c r="C133" s="10">
        <v>24</v>
      </c>
      <c r="D133" s="10">
        <v>40</v>
      </c>
      <c r="E133" s="10" t="s">
        <v>91</v>
      </c>
      <c r="F133" s="10"/>
      <c r="G133" s="10" t="s">
        <v>42</v>
      </c>
      <c r="H133" s="10">
        <v>907</v>
      </c>
    </row>
    <row r="134" spans="1:8" ht="14.1" customHeight="1" x14ac:dyDescent="0.25">
      <c r="A134" s="10">
        <v>50</v>
      </c>
      <c r="B134" s="10" t="str">
        <f t="shared" si="5"/>
        <v>908-C1</v>
      </c>
      <c r="C134" s="10">
        <v>24</v>
      </c>
      <c r="D134" s="10">
        <v>45</v>
      </c>
      <c r="E134" s="10" t="s">
        <v>91</v>
      </c>
      <c r="F134" s="10"/>
      <c r="G134" s="10" t="s">
        <v>42</v>
      </c>
      <c r="H134" s="10">
        <v>908</v>
      </c>
    </row>
    <row r="135" spans="1:8" s="9" customFormat="1" ht="20.100000000000001" customHeight="1" x14ac:dyDescent="0.25">
      <c r="A135" s="5" t="s">
        <v>244</v>
      </c>
      <c r="B135" s="6" t="s">
        <v>214</v>
      </c>
      <c r="C135" s="6"/>
      <c r="D135" s="6"/>
      <c r="E135" s="6"/>
      <c r="F135" s="7"/>
      <c r="G135" s="6"/>
      <c r="H135" s="6" t="s">
        <v>726</v>
      </c>
    </row>
    <row r="136" spans="1:8" ht="14.1" customHeight="1" x14ac:dyDescent="0.25">
      <c r="A136" s="10">
        <v>1</v>
      </c>
      <c r="B136" s="10" t="str">
        <f t="shared" ref="B136:B161" si="6">H136&amp;"-"&amp;G136</f>
        <v>201-C2</v>
      </c>
      <c r="C136" s="10">
        <v>30</v>
      </c>
      <c r="D136" s="10">
        <v>60</v>
      </c>
      <c r="E136" s="10" t="s">
        <v>91</v>
      </c>
      <c r="F136" s="10"/>
      <c r="G136" s="10" t="s">
        <v>77</v>
      </c>
      <c r="H136" s="10">
        <v>201</v>
      </c>
    </row>
    <row r="137" spans="1:8" ht="14.1" customHeight="1" x14ac:dyDescent="0.25">
      <c r="A137" s="10">
        <v>2</v>
      </c>
      <c r="B137" s="10" t="str">
        <f t="shared" si="6"/>
        <v>202-C2</v>
      </c>
      <c r="C137" s="10">
        <v>50</v>
      </c>
      <c r="D137" s="10">
        <v>100</v>
      </c>
      <c r="E137" s="10" t="s">
        <v>91</v>
      </c>
      <c r="F137" s="10"/>
      <c r="G137" s="10" t="s">
        <v>77</v>
      </c>
      <c r="H137" s="10">
        <v>202</v>
      </c>
    </row>
    <row r="138" spans="1:8" ht="14.1" customHeight="1" x14ac:dyDescent="0.25">
      <c r="A138" s="10">
        <v>3</v>
      </c>
      <c r="B138" s="10" t="str">
        <f>H138&amp;"-"&amp;G138</f>
        <v>204-C2</v>
      </c>
      <c r="C138" s="10">
        <v>50</v>
      </c>
      <c r="D138" s="10">
        <v>100</v>
      </c>
      <c r="E138" s="10" t="s">
        <v>91</v>
      </c>
      <c r="F138" s="10"/>
      <c r="G138" s="10" t="s">
        <v>77</v>
      </c>
      <c r="H138" s="10">
        <v>204</v>
      </c>
    </row>
    <row r="139" spans="1:8" ht="14.1" customHeight="1" x14ac:dyDescent="0.25">
      <c r="A139" s="10">
        <v>4</v>
      </c>
      <c r="B139" s="10" t="str">
        <f t="shared" si="6"/>
        <v>205-C2</v>
      </c>
      <c r="C139" s="10">
        <v>30</v>
      </c>
      <c r="D139" s="10">
        <v>60</v>
      </c>
      <c r="E139" s="10" t="s">
        <v>91</v>
      </c>
      <c r="F139" s="10"/>
      <c r="G139" s="10" t="s">
        <v>77</v>
      </c>
      <c r="H139" s="10">
        <v>205</v>
      </c>
    </row>
    <row r="140" spans="1:8" ht="14.1" customHeight="1" x14ac:dyDescent="0.25">
      <c r="A140" s="10">
        <v>5</v>
      </c>
      <c r="B140" s="10" t="str">
        <f t="shared" si="6"/>
        <v>301-C2</v>
      </c>
      <c r="C140" s="10">
        <v>30</v>
      </c>
      <c r="D140" s="10">
        <v>60</v>
      </c>
      <c r="E140" s="10" t="s">
        <v>91</v>
      </c>
      <c r="F140" s="10"/>
      <c r="G140" s="10" t="s">
        <v>77</v>
      </c>
      <c r="H140" s="10">
        <v>301</v>
      </c>
    </row>
    <row r="141" spans="1:8" ht="14.1" customHeight="1" x14ac:dyDescent="0.25">
      <c r="A141" s="10">
        <v>6</v>
      </c>
      <c r="B141" s="10" t="str">
        <f t="shared" si="6"/>
        <v>302-C2</v>
      </c>
      <c r="C141" s="10">
        <v>50</v>
      </c>
      <c r="D141" s="10">
        <v>100</v>
      </c>
      <c r="E141" s="10" t="s">
        <v>91</v>
      </c>
      <c r="F141" s="10"/>
      <c r="G141" s="10" t="s">
        <v>77</v>
      </c>
      <c r="H141" s="10">
        <v>302</v>
      </c>
    </row>
    <row r="142" spans="1:8" ht="14.1" customHeight="1" x14ac:dyDescent="0.25">
      <c r="A142" s="10">
        <v>7</v>
      </c>
      <c r="B142" s="10" t="str">
        <f t="shared" si="6"/>
        <v>304-C2</v>
      </c>
      <c r="C142" s="10">
        <v>50</v>
      </c>
      <c r="D142" s="10">
        <v>100</v>
      </c>
      <c r="E142" s="10" t="s">
        <v>91</v>
      </c>
      <c r="F142" s="10"/>
      <c r="G142" s="10" t="s">
        <v>77</v>
      </c>
      <c r="H142" s="10">
        <v>304</v>
      </c>
    </row>
    <row r="143" spans="1:8" ht="14.1" customHeight="1" x14ac:dyDescent="0.25">
      <c r="A143" s="10">
        <v>8</v>
      </c>
      <c r="B143" s="10" t="str">
        <f t="shared" si="6"/>
        <v>305-C2</v>
      </c>
      <c r="C143" s="10">
        <v>30</v>
      </c>
      <c r="D143" s="10">
        <v>60</v>
      </c>
      <c r="E143" s="10" t="s">
        <v>91</v>
      </c>
      <c r="F143" s="10"/>
      <c r="G143" s="10" t="s">
        <v>77</v>
      </c>
      <c r="H143" s="10">
        <v>305</v>
      </c>
    </row>
    <row r="144" spans="1:8" ht="14.1" customHeight="1" x14ac:dyDescent="0.25">
      <c r="A144" s="10">
        <v>9</v>
      </c>
      <c r="B144" s="10" t="str">
        <f t="shared" si="6"/>
        <v>401-C2</v>
      </c>
      <c r="C144" s="10">
        <v>30</v>
      </c>
      <c r="D144" s="10">
        <v>60</v>
      </c>
      <c r="E144" s="10" t="s">
        <v>91</v>
      </c>
      <c r="F144" s="10"/>
      <c r="G144" s="10" t="s">
        <v>77</v>
      </c>
      <c r="H144" s="10">
        <v>401</v>
      </c>
    </row>
    <row r="145" spans="1:8" ht="14.1" customHeight="1" x14ac:dyDescent="0.25">
      <c r="A145" s="10">
        <v>10</v>
      </c>
      <c r="B145" s="10" t="str">
        <f t="shared" si="6"/>
        <v>402-C2</v>
      </c>
      <c r="C145" s="10">
        <v>30</v>
      </c>
      <c r="D145" s="10">
        <v>60</v>
      </c>
      <c r="E145" s="10" t="s">
        <v>91</v>
      </c>
      <c r="F145" s="10"/>
      <c r="G145" s="10" t="s">
        <v>77</v>
      </c>
      <c r="H145" s="10">
        <v>402</v>
      </c>
    </row>
    <row r="146" spans="1:8" ht="14.1" customHeight="1" x14ac:dyDescent="0.25">
      <c r="A146" s="10">
        <v>11</v>
      </c>
      <c r="B146" s="10" t="str">
        <f t="shared" si="6"/>
        <v>403-C2</v>
      </c>
      <c r="C146" s="10">
        <v>18</v>
      </c>
      <c r="D146" s="10">
        <v>40</v>
      </c>
      <c r="E146" s="15" t="s">
        <v>94</v>
      </c>
      <c r="F146" s="10"/>
      <c r="G146" s="10" t="s">
        <v>77</v>
      </c>
      <c r="H146" s="10">
        <v>403</v>
      </c>
    </row>
    <row r="147" spans="1:8" ht="14.1" customHeight="1" x14ac:dyDescent="0.25">
      <c r="A147" s="10">
        <v>12</v>
      </c>
      <c r="B147" s="10" t="str">
        <f t="shared" si="6"/>
        <v>405-C2</v>
      </c>
      <c r="C147" s="10">
        <v>18</v>
      </c>
      <c r="D147" s="10">
        <v>40</v>
      </c>
      <c r="E147" s="15" t="s">
        <v>94</v>
      </c>
      <c r="F147" s="10"/>
      <c r="G147" s="10" t="s">
        <v>77</v>
      </c>
      <c r="H147" s="10">
        <v>405</v>
      </c>
    </row>
    <row r="148" spans="1:8" ht="14.1" customHeight="1" x14ac:dyDescent="0.25">
      <c r="A148" s="10">
        <v>13</v>
      </c>
      <c r="B148" s="10" t="str">
        <f t="shared" si="6"/>
        <v>406-C2</v>
      </c>
      <c r="C148" s="10">
        <v>30</v>
      </c>
      <c r="D148" s="10">
        <v>60</v>
      </c>
      <c r="E148" s="10" t="s">
        <v>91</v>
      </c>
      <c r="F148" s="10"/>
      <c r="G148" s="10" t="s">
        <v>77</v>
      </c>
      <c r="H148" s="10">
        <v>406</v>
      </c>
    </row>
    <row r="149" spans="1:8" ht="14.1" customHeight="1" x14ac:dyDescent="0.25">
      <c r="A149" s="10">
        <v>14</v>
      </c>
      <c r="B149" s="10" t="str">
        <f t="shared" si="6"/>
        <v>407-C2</v>
      </c>
      <c r="C149" s="10">
        <v>30</v>
      </c>
      <c r="D149" s="10">
        <v>60</v>
      </c>
      <c r="E149" s="10" t="s">
        <v>91</v>
      </c>
      <c r="F149" s="10"/>
      <c r="G149" s="10" t="s">
        <v>77</v>
      </c>
      <c r="H149" s="10">
        <v>407</v>
      </c>
    </row>
    <row r="150" spans="1:8" ht="14.1" customHeight="1" x14ac:dyDescent="0.25">
      <c r="A150" s="10">
        <v>15</v>
      </c>
      <c r="B150" s="10" t="str">
        <f t="shared" si="6"/>
        <v>501-C2</v>
      </c>
      <c r="C150" s="10">
        <v>30</v>
      </c>
      <c r="D150" s="10">
        <v>60</v>
      </c>
      <c r="E150" s="10" t="s">
        <v>91</v>
      </c>
      <c r="F150" s="10"/>
      <c r="G150" s="10" t="s">
        <v>77</v>
      </c>
      <c r="H150" s="10">
        <v>501</v>
      </c>
    </row>
    <row r="151" spans="1:8" ht="14.1" customHeight="1" x14ac:dyDescent="0.25">
      <c r="A151" s="10">
        <v>16</v>
      </c>
      <c r="B151" s="10" t="str">
        <f t="shared" si="6"/>
        <v>502-C2</v>
      </c>
      <c r="C151" s="10">
        <v>30</v>
      </c>
      <c r="D151" s="10">
        <v>60</v>
      </c>
      <c r="E151" s="10" t="s">
        <v>91</v>
      </c>
      <c r="F151" s="10"/>
      <c r="G151" s="10" t="s">
        <v>77</v>
      </c>
      <c r="H151" s="10">
        <v>502</v>
      </c>
    </row>
    <row r="152" spans="1:8" ht="14.1" customHeight="1" x14ac:dyDescent="0.25">
      <c r="A152" s="10">
        <v>17</v>
      </c>
      <c r="B152" s="10" t="str">
        <f t="shared" si="6"/>
        <v>503-C2</v>
      </c>
      <c r="C152" s="10">
        <v>18</v>
      </c>
      <c r="D152" s="10">
        <v>40</v>
      </c>
      <c r="E152" s="15" t="s">
        <v>94</v>
      </c>
      <c r="F152" s="10"/>
      <c r="G152" s="10" t="s">
        <v>77</v>
      </c>
      <c r="H152" s="10">
        <v>503</v>
      </c>
    </row>
    <row r="153" spans="1:8" ht="14.1" customHeight="1" x14ac:dyDescent="0.25">
      <c r="A153" s="10">
        <v>18</v>
      </c>
      <c r="B153" s="10" t="str">
        <f t="shared" si="6"/>
        <v>505-C2</v>
      </c>
      <c r="C153" s="10">
        <v>18</v>
      </c>
      <c r="D153" s="10">
        <v>40</v>
      </c>
      <c r="E153" s="15" t="s">
        <v>94</v>
      </c>
      <c r="F153" s="10"/>
      <c r="G153" s="10" t="s">
        <v>77</v>
      </c>
      <c r="H153" s="10">
        <v>505</v>
      </c>
    </row>
    <row r="154" spans="1:8" ht="14.1" customHeight="1" x14ac:dyDescent="0.25">
      <c r="A154" s="10">
        <v>19</v>
      </c>
      <c r="B154" s="10" t="str">
        <f t="shared" si="6"/>
        <v>506-C2</v>
      </c>
      <c r="C154" s="10">
        <v>30</v>
      </c>
      <c r="D154" s="10">
        <v>60</v>
      </c>
      <c r="E154" s="10" t="s">
        <v>91</v>
      </c>
      <c r="F154" s="10"/>
      <c r="G154" s="10" t="s">
        <v>77</v>
      </c>
      <c r="H154" s="10">
        <v>506</v>
      </c>
    </row>
    <row r="155" spans="1:8" ht="14.1" customHeight="1" x14ac:dyDescent="0.25">
      <c r="A155" s="10">
        <v>20</v>
      </c>
      <c r="B155" s="10" t="str">
        <f t="shared" si="6"/>
        <v>507-C2</v>
      </c>
      <c r="C155" s="10">
        <v>30</v>
      </c>
      <c r="D155" s="10">
        <v>60</v>
      </c>
      <c r="E155" s="10" t="s">
        <v>91</v>
      </c>
      <c r="F155" s="10"/>
      <c r="G155" s="10" t="s">
        <v>77</v>
      </c>
      <c r="H155" s="10">
        <v>507</v>
      </c>
    </row>
    <row r="156" spans="1:8" ht="14.1" customHeight="1" x14ac:dyDescent="0.25">
      <c r="A156" s="10">
        <v>21</v>
      </c>
      <c r="B156" s="10" t="str">
        <f t="shared" si="6"/>
        <v>601-C2</v>
      </c>
      <c r="C156" s="10">
        <v>30</v>
      </c>
      <c r="D156" s="10">
        <v>60</v>
      </c>
      <c r="E156" s="10" t="s">
        <v>91</v>
      </c>
      <c r="F156" s="10"/>
      <c r="G156" s="10" t="s">
        <v>77</v>
      </c>
      <c r="H156" s="10">
        <v>601</v>
      </c>
    </row>
    <row r="157" spans="1:8" ht="14.1" customHeight="1" x14ac:dyDescent="0.25">
      <c r="A157" s="10">
        <v>22</v>
      </c>
      <c r="B157" s="10" t="str">
        <f t="shared" si="6"/>
        <v>602-C2</v>
      </c>
      <c r="C157" s="10">
        <v>30</v>
      </c>
      <c r="D157" s="10">
        <v>60</v>
      </c>
      <c r="E157" s="10" t="s">
        <v>91</v>
      </c>
      <c r="F157" s="10"/>
      <c r="G157" s="10" t="s">
        <v>77</v>
      </c>
      <c r="H157" s="10">
        <v>602</v>
      </c>
    </row>
    <row r="158" spans="1:8" ht="14.1" customHeight="1" x14ac:dyDescent="0.25">
      <c r="A158" s="10">
        <v>23</v>
      </c>
      <c r="B158" s="10" t="str">
        <f t="shared" si="6"/>
        <v>603-C2</v>
      </c>
      <c r="C158" s="10">
        <v>18</v>
      </c>
      <c r="D158" s="10">
        <v>40</v>
      </c>
      <c r="E158" s="15" t="s">
        <v>94</v>
      </c>
      <c r="F158" s="10"/>
      <c r="G158" s="10" t="s">
        <v>77</v>
      </c>
      <c r="H158" s="10">
        <v>603</v>
      </c>
    </row>
    <row r="159" spans="1:8" ht="14.1" customHeight="1" x14ac:dyDescent="0.25">
      <c r="A159" s="10">
        <v>24</v>
      </c>
      <c r="B159" s="10" t="str">
        <f t="shared" si="6"/>
        <v>605-C2</v>
      </c>
      <c r="C159" s="10">
        <v>18</v>
      </c>
      <c r="D159" s="10">
        <v>40</v>
      </c>
      <c r="E159" s="15" t="s">
        <v>94</v>
      </c>
      <c r="F159" s="10"/>
      <c r="G159" s="10" t="s">
        <v>77</v>
      </c>
      <c r="H159" s="10">
        <v>605</v>
      </c>
    </row>
    <row r="160" spans="1:8" ht="14.1" customHeight="1" x14ac:dyDescent="0.25">
      <c r="A160" s="10">
        <v>25</v>
      </c>
      <c r="B160" s="10" t="str">
        <f t="shared" si="6"/>
        <v>606-C2</v>
      </c>
      <c r="C160" s="10">
        <v>30</v>
      </c>
      <c r="D160" s="10">
        <v>60</v>
      </c>
      <c r="E160" s="10" t="s">
        <v>91</v>
      </c>
      <c r="F160" s="10"/>
      <c r="G160" s="10" t="s">
        <v>77</v>
      </c>
      <c r="H160" s="10">
        <v>606</v>
      </c>
    </row>
    <row r="161" spans="1:11" ht="14.1" customHeight="1" x14ac:dyDescent="0.25">
      <c r="A161" s="10">
        <v>26</v>
      </c>
      <c r="B161" s="10" t="str">
        <f t="shared" si="6"/>
        <v>607-C2</v>
      </c>
      <c r="C161" s="10">
        <v>30</v>
      </c>
      <c r="D161" s="10">
        <v>60</v>
      </c>
      <c r="E161" s="10" t="s">
        <v>91</v>
      </c>
      <c r="F161" s="10"/>
      <c r="G161" s="10" t="s">
        <v>77</v>
      </c>
      <c r="H161" s="10">
        <v>607</v>
      </c>
    </row>
    <row r="162" spans="1:11" ht="18.95" customHeight="1" x14ac:dyDescent="0.25">
      <c r="A162" s="2" t="s">
        <v>43</v>
      </c>
      <c r="B162" s="16">
        <f>H162</f>
        <v>185</v>
      </c>
      <c r="C162" s="7" t="s">
        <v>95</v>
      </c>
      <c r="D162" s="10"/>
      <c r="E162" s="10"/>
      <c r="F162" s="10"/>
      <c r="G162" s="10"/>
      <c r="H162" s="11">
        <f>198-13</f>
        <v>185</v>
      </c>
      <c r="J162" s="1" t="s">
        <v>94</v>
      </c>
      <c r="K162" s="1">
        <f>COUNTIF(E4:E162,"=TV")</f>
        <v>6</v>
      </c>
    </row>
    <row r="163" spans="1:11" ht="18.95" customHeight="1" x14ac:dyDescent="0.25">
      <c r="A163" s="11"/>
      <c r="B163" s="11"/>
      <c r="C163" s="11"/>
      <c r="H163" s="11"/>
    </row>
    <row r="164" spans="1:11" ht="18.95" customHeight="1" x14ac:dyDescent="0.25">
      <c r="A164" s="17" t="e">
        <f>"Máy chiếu: "&amp;#REF!&amp;"; TV: "&amp;K162&amp;"; Không có MC: "&amp;K164</f>
        <v>#REF!</v>
      </c>
      <c r="B164" s="11"/>
      <c r="C164" s="11"/>
      <c r="G164" s="12">
        <f>185-139-12</f>
        <v>34</v>
      </c>
      <c r="H164" s="11"/>
      <c r="J164" s="1" t="s">
        <v>96</v>
      </c>
      <c r="K164" s="1" t="e">
        <f>H162-#REF!-K162</f>
        <v>#REF!</v>
      </c>
    </row>
    <row r="165" spans="1:11" ht="47.25" customHeight="1" x14ac:dyDescent="0.25">
      <c r="A165" s="61" t="s">
        <v>78</v>
      </c>
      <c r="B165" s="62"/>
      <c r="C165" s="62"/>
      <c r="D165" s="66" t="s">
        <v>97</v>
      </c>
      <c r="E165" s="62"/>
      <c r="F165" s="62"/>
    </row>
  </sheetData>
  <mergeCells count="5">
    <mergeCell ref="A1:C1"/>
    <mergeCell ref="A2:F2"/>
    <mergeCell ref="A3:F3"/>
    <mergeCell ref="A165:C165"/>
    <mergeCell ref="D165:F165"/>
  </mergeCells>
  <pageMargins left="1" right="0.45" top="0.5" bottom="0.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7"/>
  <sheetViews>
    <sheetView topLeftCell="A37" workbookViewId="0">
      <selection activeCell="P10" sqref="P10"/>
    </sheetView>
  </sheetViews>
  <sheetFormatPr defaultRowHeight="15" x14ac:dyDescent="0.25"/>
  <cols>
    <col min="3" max="3" width="37.7109375" bestFit="1" customWidth="1"/>
  </cols>
  <sheetData>
    <row r="2" spans="1:15" x14ac:dyDescent="0.25">
      <c r="A2" s="35" t="str">
        <f t="shared" ref="A2:A33" si="0">B2&amp;H2</f>
        <v>11121K63DH</v>
      </c>
      <c r="B2" s="36">
        <v>11121</v>
      </c>
      <c r="C2" s="30" t="s">
        <v>525</v>
      </c>
      <c r="D2" t="e">
        <f t="shared" ref="D2:D33" si="1">IF(AND(K2="x",LEN(E2)&gt;4),LEFT(E2,3)&amp;"-"&amp;RIGHT(E2,3),IF(LEN(K2)&lt;4,E2,""))</f>
        <v>#REF!</v>
      </c>
      <c r="E2" t="e">
        <f>IF(A2=#REF!,#REF!&amp;","&amp;F2,F2)</f>
        <v>#REF!</v>
      </c>
      <c r="F2" s="30" t="s">
        <v>58</v>
      </c>
      <c r="G2" s="30">
        <v>44</v>
      </c>
      <c r="H2" s="38" t="s">
        <v>584</v>
      </c>
      <c r="I2" t="e">
        <f>IF(A2=#REF!,1+#REF!,1)</f>
        <v>#REF!</v>
      </c>
      <c r="J2" t="e">
        <f>IF(A2=#REF!,#REF!+G2,G2)</f>
        <v>#REF!</v>
      </c>
      <c r="K2" t="str">
        <f t="shared" ref="K2:K33" si="2">IF(A3&lt;&gt;A2,"X","")</f>
        <v/>
      </c>
      <c r="L2" t="e">
        <f t="shared" ref="L2:L33" si="3">LEN(E2)-LEN(SUBSTITUTE(E2,",",""))+1</f>
        <v>#REF!</v>
      </c>
      <c r="M2" t="str">
        <f t="shared" ref="M2:M33" si="4">LEFT(A2,3)</f>
        <v>111</v>
      </c>
      <c r="N2" t="e">
        <f>VLOOKUP(B2,#REF!,3,0)</f>
        <v>#REF!</v>
      </c>
      <c r="O2" t="e">
        <f>VLOOKUP(B2&amp;F2,[1]HPTN!$H$2:$J$32,3,0)</f>
        <v>#N/A</v>
      </c>
    </row>
    <row r="3" spans="1:15" x14ac:dyDescent="0.25">
      <c r="A3" s="35" t="str">
        <f t="shared" si="0"/>
        <v>11121K63DH</v>
      </c>
      <c r="B3" s="35">
        <v>11121</v>
      </c>
      <c r="C3" s="29" t="s">
        <v>526</v>
      </c>
      <c r="D3" t="e">
        <f t="shared" si="1"/>
        <v>#REF!</v>
      </c>
      <c r="E3" t="e">
        <f t="shared" ref="E3:E34" si="5">IF(A3=A2,E2&amp;","&amp;F3,F3)</f>
        <v>#REF!</v>
      </c>
      <c r="F3" s="29" t="s">
        <v>63</v>
      </c>
      <c r="G3" s="29">
        <v>46</v>
      </c>
      <c r="H3" s="37" t="s">
        <v>584</v>
      </c>
      <c r="I3" t="e">
        <f t="shared" ref="I3:I34" si="6">IF(A3=A2,1+I2,1)</f>
        <v>#REF!</v>
      </c>
      <c r="J3" t="e">
        <f t="shared" ref="J3:J34" si="7">IF(A3=A2,J2+G3,G3)</f>
        <v>#REF!</v>
      </c>
      <c r="K3" t="str">
        <f t="shared" si="2"/>
        <v/>
      </c>
      <c r="L3" t="e">
        <f t="shared" si="3"/>
        <v>#REF!</v>
      </c>
      <c r="M3" t="str">
        <f t="shared" si="4"/>
        <v>111</v>
      </c>
      <c r="N3" t="e">
        <f>VLOOKUP(B3,#REF!,3,0)</f>
        <v>#REF!</v>
      </c>
      <c r="O3" t="e">
        <f>VLOOKUP(B3&amp;F3,[1]HPTN!$H$2:$J$32,3,0)</f>
        <v>#N/A</v>
      </c>
    </row>
    <row r="4" spans="1:15" x14ac:dyDescent="0.25">
      <c r="A4" s="35" t="str">
        <f t="shared" si="0"/>
        <v>11121K63DH</v>
      </c>
      <c r="B4" s="36">
        <v>11121</v>
      </c>
      <c r="C4" s="30" t="s">
        <v>527</v>
      </c>
      <c r="D4" t="e">
        <f t="shared" si="1"/>
        <v>#REF!</v>
      </c>
      <c r="E4" t="e">
        <f t="shared" si="5"/>
        <v>#REF!</v>
      </c>
      <c r="F4" s="30" t="s">
        <v>61</v>
      </c>
      <c r="G4" s="30">
        <v>43</v>
      </c>
      <c r="H4" s="38" t="s">
        <v>584</v>
      </c>
      <c r="I4" t="e">
        <f t="shared" si="6"/>
        <v>#REF!</v>
      </c>
      <c r="J4" t="e">
        <f t="shared" si="7"/>
        <v>#REF!</v>
      </c>
      <c r="K4" t="str">
        <f t="shared" si="2"/>
        <v/>
      </c>
      <c r="L4" t="e">
        <f t="shared" si="3"/>
        <v>#REF!</v>
      </c>
      <c r="M4" t="str">
        <f t="shared" si="4"/>
        <v>111</v>
      </c>
      <c r="N4" t="e">
        <f>VLOOKUP(B4,#REF!,3,0)</f>
        <v>#REF!</v>
      </c>
      <c r="O4" t="e">
        <f>VLOOKUP(B4&amp;F4,[1]HPTN!$H$2:$J$32,3,0)</f>
        <v>#N/A</v>
      </c>
    </row>
    <row r="5" spans="1:15" x14ac:dyDescent="0.25">
      <c r="A5" s="35" t="str">
        <f t="shared" si="0"/>
        <v>11121K63DH</v>
      </c>
      <c r="B5" s="35">
        <v>11121</v>
      </c>
      <c r="C5" s="29" t="s">
        <v>587</v>
      </c>
      <c r="D5" t="e">
        <f t="shared" si="1"/>
        <v>#REF!</v>
      </c>
      <c r="E5" t="e">
        <f t="shared" si="5"/>
        <v>#REF!</v>
      </c>
      <c r="F5" s="29" t="s">
        <v>62</v>
      </c>
      <c r="G5" s="29">
        <v>44</v>
      </c>
      <c r="H5" s="37" t="s">
        <v>584</v>
      </c>
      <c r="I5" t="e">
        <f t="shared" si="6"/>
        <v>#REF!</v>
      </c>
      <c r="J5" t="e">
        <f t="shared" si="7"/>
        <v>#REF!</v>
      </c>
      <c r="K5" t="str">
        <f t="shared" si="2"/>
        <v>X</v>
      </c>
      <c r="L5" t="e">
        <f t="shared" si="3"/>
        <v>#REF!</v>
      </c>
      <c r="M5" t="str">
        <f t="shared" si="4"/>
        <v>111</v>
      </c>
      <c r="N5" t="e">
        <f>VLOOKUP(B5,#REF!,3,0)</f>
        <v>#REF!</v>
      </c>
      <c r="O5" t="e">
        <f>VLOOKUP(B5&amp;F5,[1]HPTN!$H$2:$J$32,3,0)</f>
        <v>#N/A</v>
      </c>
    </row>
    <row r="6" spans="1:15" x14ac:dyDescent="0.25">
      <c r="A6" s="35" t="str">
        <f t="shared" si="0"/>
        <v>11465K63DH</v>
      </c>
      <c r="B6" s="35">
        <v>11465</v>
      </c>
      <c r="C6" s="29" t="s">
        <v>548</v>
      </c>
      <c r="D6" t="str">
        <f t="shared" si="1"/>
        <v>N01</v>
      </c>
      <c r="E6" t="str">
        <f t="shared" si="5"/>
        <v>N01</v>
      </c>
      <c r="F6" s="29" t="s">
        <v>58</v>
      </c>
      <c r="G6" s="29">
        <v>51</v>
      </c>
      <c r="H6" s="37" t="s">
        <v>584</v>
      </c>
      <c r="I6">
        <f t="shared" si="6"/>
        <v>1</v>
      </c>
      <c r="J6">
        <f t="shared" si="7"/>
        <v>51</v>
      </c>
      <c r="K6" t="str">
        <f t="shared" si="2"/>
        <v/>
      </c>
      <c r="L6">
        <f t="shared" si="3"/>
        <v>1</v>
      </c>
      <c r="M6" t="str">
        <f t="shared" si="4"/>
        <v>114</v>
      </c>
      <c r="N6" t="e">
        <f>VLOOKUP(B6,#REF!,3,0)</f>
        <v>#REF!</v>
      </c>
      <c r="O6" t="e">
        <f>VLOOKUP(B6&amp;F6,[1]HPTN!$H$2:$J$32,3,0)</f>
        <v>#N/A</v>
      </c>
    </row>
    <row r="7" spans="1:15" x14ac:dyDescent="0.25">
      <c r="A7" s="35" t="str">
        <f t="shared" si="0"/>
        <v>11465K63DH</v>
      </c>
      <c r="B7" s="36">
        <v>11465</v>
      </c>
      <c r="C7" s="30" t="s">
        <v>589</v>
      </c>
      <c r="D7" t="str">
        <f t="shared" si="1"/>
        <v>N01-N02</v>
      </c>
      <c r="E7" t="str">
        <f t="shared" si="5"/>
        <v>N01,N02</v>
      </c>
      <c r="F7" s="30" t="s">
        <v>63</v>
      </c>
      <c r="G7" s="30">
        <v>49</v>
      </c>
      <c r="H7" s="38" t="s">
        <v>584</v>
      </c>
      <c r="I7">
        <f t="shared" si="6"/>
        <v>2</v>
      </c>
      <c r="J7">
        <f t="shared" si="7"/>
        <v>100</v>
      </c>
      <c r="K7" t="str">
        <f t="shared" si="2"/>
        <v>X</v>
      </c>
      <c r="L7">
        <f t="shared" si="3"/>
        <v>2</v>
      </c>
      <c r="M7" t="str">
        <f t="shared" si="4"/>
        <v>114</v>
      </c>
      <c r="N7" t="e">
        <f>VLOOKUP(B7,#REF!,3,0)</f>
        <v>#REF!</v>
      </c>
      <c r="O7" t="e">
        <f>VLOOKUP(B7&amp;F7,[1]HPTN!$H$2:$J$32,3,0)</f>
        <v>#N/A</v>
      </c>
    </row>
    <row r="8" spans="1:15" x14ac:dyDescent="0.25">
      <c r="A8" s="35" t="str">
        <f t="shared" si="0"/>
        <v>11601K63DH</v>
      </c>
      <c r="B8" s="36">
        <v>11601</v>
      </c>
      <c r="C8" s="30" t="s">
        <v>528</v>
      </c>
      <c r="D8" t="str">
        <f t="shared" si="1"/>
        <v>N01</v>
      </c>
      <c r="E8" t="str">
        <f t="shared" si="5"/>
        <v>N01</v>
      </c>
      <c r="F8" s="30" t="s">
        <v>58</v>
      </c>
      <c r="G8" s="30">
        <v>41</v>
      </c>
      <c r="H8" s="38" t="s">
        <v>584</v>
      </c>
      <c r="I8">
        <f t="shared" si="6"/>
        <v>1</v>
      </c>
      <c r="J8">
        <f t="shared" si="7"/>
        <v>41</v>
      </c>
      <c r="K8" t="str">
        <f t="shared" si="2"/>
        <v/>
      </c>
      <c r="L8">
        <f t="shared" si="3"/>
        <v>1</v>
      </c>
      <c r="M8" t="str">
        <f t="shared" si="4"/>
        <v>116</v>
      </c>
      <c r="N8" t="e">
        <f>VLOOKUP(B8,#REF!,3,0)</f>
        <v>#REF!</v>
      </c>
      <c r="O8" t="e">
        <f>VLOOKUP(B8&amp;F8,[1]HPTN!$H$2:$J$32,3,0)</f>
        <v>#N/A</v>
      </c>
    </row>
    <row r="9" spans="1:15" x14ac:dyDescent="0.25">
      <c r="A9" s="35" t="str">
        <f t="shared" si="0"/>
        <v>11601K63DH</v>
      </c>
      <c r="B9" s="35">
        <v>11601</v>
      </c>
      <c r="C9" s="29" t="s">
        <v>588</v>
      </c>
      <c r="D9" t="str">
        <f t="shared" si="1"/>
        <v>N01-N02</v>
      </c>
      <c r="E9" t="str">
        <f t="shared" si="5"/>
        <v>N01,N02</v>
      </c>
      <c r="F9" s="29" t="s">
        <v>63</v>
      </c>
      <c r="G9" s="29">
        <v>36</v>
      </c>
      <c r="H9" s="37" t="s">
        <v>584</v>
      </c>
      <c r="I9">
        <f t="shared" si="6"/>
        <v>2</v>
      </c>
      <c r="J9">
        <f t="shared" si="7"/>
        <v>77</v>
      </c>
      <c r="K9" t="str">
        <f t="shared" si="2"/>
        <v>X</v>
      </c>
      <c r="L9">
        <f t="shared" si="3"/>
        <v>2</v>
      </c>
      <c r="M9" t="str">
        <f t="shared" si="4"/>
        <v>116</v>
      </c>
      <c r="N9" t="e">
        <f>VLOOKUP(B9,#REF!,3,0)</f>
        <v>#REF!</v>
      </c>
      <c r="O9" t="e">
        <f>VLOOKUP(B9&amp;F9,[1]HPTN!$H$2:$J$32,3,0)</f>
        <v>#N/A</v>
      </c>
    </row>
    <row r="10" spans="1:15" x14ac:dyDescent="0.25">
      <c r="A10" s="35" t="str">
        <f t="shared" si="0"/>
        <v>12113K63DH</v>
      </c>
      <c r="B10" s="35">
        <v>12113</v>
      </c>
      <c r="C10" s="29" t="s">
        <v>569</v>
      </c>
      <c r="D10" t="str">
        <f t="shared" si="1"/>
        <v>N01</v>
      </c>
      <c r="E10" t="str">
        <f t="shared" si="5"/>
        <v>N01</v>
      </c>
      <c r="F10" s="29" t="s">
        <v>58</v>
      </c>
      <c r="G10" s="29">
        <v>43</v>
      </c>
      <c r="H10" s="37" t="s">
        <v>584</v>
      </c>
      <c r="I10">
        <f t="shared" si="6"/>
        <v>1</v>
      </c>
      <c r="J10">
        <f t="shared" si="7"/>
        <v>43</v>
      </c>
      <c r="K10" t="str">
        <f t="shared" si="2"/>
        <v/>
      </c>
      <c r="L10">
        <f t="shared" si="3"/>
        <v>1</v>
      </c>
      <c r="M10" t="str">
        <f t="shared" si="4"/>
        <v>121</v>
      </c>
      <c r="N10" t="e">
        <f>VLOOKUP(B10,#REF!,3,0)</f>
        <v>#REF!</v>
      </c>
      <c r="O10" t="e">
        <f>VLOOKUP(B10&amp;F10,[1]HPTN!$H$2:$J$32,3,0)</f>
        <v>#N/A</v>
      </c>
    </row>
    <row r="11" spans="1:15" x14ac:dyDescent="0.25">
      <c r="A11" s="35" t="str">
        <f t="shared" si="0"/>
        <v>12113K63DH</v>
      </c>
      <c r="B11" s="36">
        <v>12113</v>
      </c>
      <c r="C11" s="30" t="s">
        <v>570</v>
      </c>
      <c r="D11" t="str">
        <f t="shared" si="1"/>
        <v>N01,N02</v>
      </c>
      <c r="E11" t="str">
        <f t="shared" si="5"/>
        <v>N01,N02</v>
      </c>
      <c r="F11" s="30" t="s">
        <v>63</v>
      </c>
      <c r="G11" s="30">
        <v>45</v>
      </c>
      <c r="H11" s="38" t="s">
        <v>584</v>
      </c>
      <c r="I11">
        <f t="shared" si="6"/>
        <v>2</v>
      </c>
      <c r="J11">
        <f t="shared" si="7"/>
        <v>88</v>
      </c>
      <c r="K11" t="str">
        <f t="shared" si="2"/>
        <v/>
      </c>
      <c r="L11">
        <f t="shared" si="3"/>
        <v>2</v>
      </c>
      <c r="M11" t="str">
        <f t="shared" si="4"/>
        <v>121</v>
      </c>
      <c r="N11" t="e">
        <f>VLOOKUP(B11,#REF!,3,0)</f>
        <v>#REF!</v>
      </c>
      <c r="O11" t="e">
        <f>VLOOKUP(B11&amp;F11,[1]HPTN!$H$2:$J$32,3,0)</f>
        <v>#N/A</v>
      </c>
    </row>
    <row r="12" spans="1:15" x14ac:dyDescent="0.25">
      <c r="A12" s="35" t="str">
        <f t="shared" si="0"/>
        <v>12113K63DH</v>
      </c>
      <c r="B12" s="35">
        <v>12113</v>
      </c>
      <c r="C12" s="29" t="s">
        <v>571</v>
      </c>
      <c r="D12" t="str">
        <f t="shared" si="1"/>
        <v>N01,N02,N03</v>
      </c>
      <c r="E12" t="str">
        <f t="shared" si="5"/>
        <v>N01,N02,N03</v>
      </c>
      <c r="F12" s="29" t="s">
        <v>61</v>
      </c>
      <c r="G12" s="29">
        <v>45</v>
      </c>
      <c r="H12" s="37" t="s">
        <v>584</v>
      </c>
      <c r="I12">
        <f t="shared" si="6"/>
        <v>3</v>
      </c>
      <c r="J12">
        <f t="shared" si="7"/>
        <v>133</v>
      </c>
      <c r="K12" t="str">
        <f t="shared" si="2"/>
        <v/>
      </c>
      <c r="L12">
        <f t="shared" si="3"/>
        <v>3</v>
      </c>
      <c r="M12" t="str">
        <f t="shared" si="4"/>
        <v>121</v>
      </c>
      <c r="N12" t="e">
        <f>VLOOKUP(B12,#REF!,3,0)</f>
        <v>#REF!</v>
      </c>
      <c r="O12" t="e">
        <f>VLOOKUP(B12&amp;F12,[1]HPTN!$H$2:$J$32,3,0)</f>
        <v>#N/A</v>
      </c>
    </row>
    <row r="13" spans="1:15" x14ac:dyDescent="0.25">
      <c r="A13" s="35" t="str">
        <f t="shared" si="0"/>
        <v>12113K63DH</v>
      </c>
      <c r="B13" s="36">
        <v>12113</v>
      </c>
      <c r="C13" s="30" t="s">
        <v>572</v>
      </c>
      <c r="D13" t="str">
        <f t="shared" si="1"/>
        <v>N01,N02,N03,N04</v>
      </c>
      <c r="E13" t="str">
        <f t="shared" si="5"/>
        <v>N01,N02,N03,N04</v>
      </c>
      <c r="F13" s="30" t="s">
        <v>62</v>
      </c>
      <c r="G13" s="30">
        <v>45</v>
      </c>
      <c r="H13" s="38" t="s">
        <v>584</v>
      </c>
      <c r="I13">
        <f t="shared" si="6"/>
        <v>4</v>
      </c>
      <c r="J13">
        <f t="shared" si="7"/>
        <v>178</v>
      </c>
      <c r="K13" t="str">
        <f t="shared" si="2"/>
        <v/>
      </c>
      <c r="L13">
        <f t="shared" si="3"/>
        <v>4</v>
      </c>
      <c r="M13" t="str">
        <f t="shared" si="4"/>
        <v>121</v>
      </c>
      <c r="N13" t="e">
        <f>VLOOKUP(B13,#REF!,3,0)</f>
        <v>#REF!</v>
      </c>
      <c r="O13" t="e">
        <f>VLOOKUP(B13&amp;F13,[1]HPTN!$H$2:$J$32,3,0)</f>
        <v>#N/A</v>
      </c>
    </row>
    <row r="14" spans="1:15" x14ac:dyDescent="0.25">
      <c r="A14" s="35" t="str">
        <f t="shared" si="0"/>
        <v>12113K63DH</v>
      </c>
      <c r="B14" s="35">
        <v>12113</v>
      </c>
      <c r="C14" s="29" t="s">
        <v>573</v>
      </c>
      <c r="D14" t="str">
        <f t="shared" si="1"/>
        <v>N01,N02,N03,N04,N05</v>
      </c>
      <c r="E14" t="str">
        <f t="shared" si="5"/>
        <v>N01,N02,N03,N04,N05</v>
      </c>
      <c r="F14" s="29" t="s">
        <v>60</v>
      </c>
      <c r="G14" s="29">
        <v>47</v>
      </c>
      <c r="H14" s="37" t="s">
        <v>584</v>
      </c>
      <c r="I14">
        <f t="shared" si="6"/>
        <v>5</v>
      </c>
      <c r="J14">
        <f t="shared" si="7"/>
        <v>225</v>
      </c>
      <c r="K14" t="str">
        <f t="shared" si="2"/>
        <v/>
      </c>
      <c r="L14">
        <f t="shared" si="3"/>
        <v>5</v>
      </c>
      <c r="M14" t="str">
        <f t="shared" si="4"/>
        <v>121</v>
      </c>
      <c r="N14" t="e">
        <f>VLOOKUP(B14,#REF!,3,0)</f>
        <v>#REF!</v>
      </c>
      <c r="O14" t="e">
        <f>VLOOKUP(B14&amp;F14,[1]HPTN!$H$2:$J$32,3,0)</f>
        <v>#N/A</v>
      </c>
    </row>
    <row r="15" spans="1:15" x14ac:dyDescent="0.25">
      <c r="A15" s="35" t="str">
        <f t="shared" si="0"/>
        <v>12113K63DH</v>
      </c>
      <c r="B15" s="36">
        <v>12113</v>
      </c>
      <c r="C15" s="30" t="s">
        <v>574</v>
      </c>
      <c r="D15" t="str">
        <f t="shared" si="1"/>
        <v>N01,N02,N03,N04,N05,N06</v>
      </c>
      <c r="E15" t="str">
        <f t="shared" si="5"/>
        <v>N01,N02,N03,N04,N05,N06</v>
      </c>
      <c r="F15" s="30" t="s">
        <v>59</v>
      </c>
      <c r="G15" s="30">
        <v>52</v>
      </c>
      <c r="H15" s="38" t="s">
        <v>584</v>
      </c>
      <c r="I15">
        <f t="shared" si="6"/>
        <v>6</v>
      </c>
      <c r="J15">
        <f t="shared" si="7"/>
        <v>277</v>
      </c>
      <c r="K15" t="str">
        <f t="shared" si="2"/>
        <v/>
      </c>
      <c r="L15">
        <f t="shared" si="3"/>
        <v>6</v>
      </c>
      <c r="M15" t="str">
        <f t="shared" si="4"/>
        <v>121</v>
      </c>
      <c r="N15" t="e">
        <f>VLOOKUP(B15,#REF!,3,0)</f>
        <v>#REF!</v>
      </c>
      <c r="O15" t="e">
        <f>VLOOKUP(B15&amp;F15,[1]HPTN!$H$2:$J$32,3,0)</f>
        <v>#N/A</v>
      </c>
    </row>
    <row r="16" spans="1:15" x14ac:dyDescent="0.25">
      <c r="A16" s="35" t="str">
        <f t="shared" si="0"/>
        <v>12113K63DH</v>
      </c>
      <c r="B16" s="35">
        <v>12113</v>
      </c>
      <c r="C16" s="29" t="s">
        <v>575</v>
      </c>
      <c r="D16" t="str">
        <f t="shared" si="1"/>
        <v>N01,N02,N03,N04,N05,N06,N07</v>
      </c>
      <c r="E16" t="str">
        <f t="shared" si="5"/>
        <v>N01,N02,N03,N04,N05,N06,N07</v>
      </c>
      <c r="F16" s="29" t="s">
        <v>80</v>
      </c>
      <c r="G16" s="29">
        <v>41</v>
      </c>
      <c r="H16" s="37" t="s">
        <v>584</v>
      </c>
      <c r="I16">
        <f t="shared" si="6"/>
        <v>7</v>
      </c>
      <c r="J16">
        <f t="shared" si="7"/>
        <v>318</v>
      </c>
      <c r="K16" t="str">
        <f t="shared" si="2"/>
        <v/>
      </c>
      <c r="L16">
        <f t="shared" si="3"/>
        <v>7</v>
      </c>
      <c r="M16" t="str">
        <f t="shared" si="4"/>
        <v>121</v>
      </c>
      <c r="N16" t="e">
        <f>VLOOKUP(B16,#REF!,3,0)</f>
        <v>#REF!</v>
      </c>
      <c r="O16" t="e">
        <f>VLOOKUP(B16&amp;F16,[1]HPTN!$H$2:$J$32,3,0)</f>
        <v>#N/A</v>
      </c>
    </row>
    <row r="17" spans="1:15" x14ac:dyDescent="0.25">
      <c r="A17" s="35" t="str">
        <f t="shared" si="0"/>
        <v>12113K63DH</v>
      </c>
      <c r="B17" s="36">
        <v>12113</v>
      </c>
      <c r="C17" s="30" t="s">
        <v>576</v>
      </c>
      <c r="D17" t="str">
        <f t="shared" si="1"/>
        <v>N01,N02,N03,N04,N05,N06,N07,N08</v>
      </c>
      <c r="E17" t="str">
        <f t="shared" si="5"/>
        <v>N01,N02,N03,N04,N05,N06,N07,N08</v>
      </c>
      <c r="F17" s="30" t="s">
        <v>65</v>
      </c>
      <c r="G17" s="30">
        <v>48</v>
      </c>
      <c r="H17" s="38" t="s">
        <v>584</v>
      </c>
      <c r="I17">
        <f t="shared" si="6"/>
        <v>8</v>
      </c>
      <c r="J17">
        <f t="shared" si="7"/>
        <v>366</v>
      </c>
      <c r="K17" t="str">
        <f t="shared" si="2"/>
        <v/>
      </c>
      <c r="L17">
        <f t="shared" si="3"/>
        <v>8</v>
      </c>
      <c r="M17" t="str">
        <f t="shared" si="4"/>
        <v>121</v>
      </c>
      <c r="N17" t="e">
        <f>VLOOKUP(B17,#REF!,3,0)</f>
        <v>#REF!</v>
      </c>
      <c r="O17" t="e">
        <f>VLOOKUP(B17&amp;F17,[1]HPTN!$H$2:$J$32,3,0)</f>
        <v>#N/A</v>
      </c>
    </row>
    <row r="18" spans="1:15" x14ac:dyDescent="0.25">
      <c r="A18" s="35" t="str">
        <f t="shared" si="0"/>
        <v>12113K63DH</v>
      </c>
      <c r="B18" s="35">
        <v>12113</v>
      </c>
      <c r="C18" s="29" t="s">
        <v>597</v>
      </c>
      <c r="D18" t="str">
        <f t="shared" si="1"/>
        <v>N01-N09</v>
      </c>
      <c r="E18" t="str">
        <f t="shared" si="5"/>
        <v>N01,N02,N03,N04,N05,N06,N07,N08,N09</v>
      </c>
      <c r="F18" s="29" t="s">
        <v>64</v>
      </c>
      <c r="G18" s="29">
        <v>52</v>
      </c>
      <c r="H18" s="37" t="s">
        <v>584</v>
      </c>
      <c r="I18">
        <f t="shared" si="6"/>
        <v>9</v>
      </c>
      <c r="J18">
        <f t="shared" si="7"/>
        <v>418</v>
      </c>
      <c r="K18" t="str">
        <f t="shared" si="2"/>
        <v>X</v>
      </c>
      <c r="L18">
        <f t="shared" si="3"/>
        <v>9</v>
      </c>
      <c r="M18" t="str">
        <f t="shared" si="4"/>
        <v>121</v>
      </c>
      <c r="N18" t="e">
        <f>VLOOKUP(B18,#REF!,3,0)</f>
        <v>#REF!</v>
      </c>
      <c r="O18" t="e">
        <f>VLOOKUP(B18&amp;F18,[1]HPTN!$H$2:$J$32,3,0)</f>
        <v>#N/A</v>
      </c>
    </row>
    <row r="19" spans="1:15" x14ac:dyDescent="0.25">
      <c r="A19" s="35" t="str">
        <f t="shared" si="0"/>
        <v>13110K63DH</v>
      </c>
      <c r="B19" s="36">
        <v>13110</v>
      </c>
      <c r="C19" s="30" t="s">
        <v>529</v>
      </c>
      <c r="D19" t="str">
        <f t="shared" si="1"/>
        <v>N01</v>
      </c>
      <c r="E19" t="str">
        <f t="shared" si="5"/>
        <v>N01</v>
      </c>
      <c r="F19" s="30" t="s">
        <v>58</v>
      </c>
      <c r="G19" s="30">
        <v>45</v>
      </c>
      <c r="H19" s="38" t="s">
        <v>584</v>
      </c>
      <c r="I19">
        <f t="shared" si="6"/>
        <v>1</v>
      </c>
      <c r="J19">
        <f t="shared" si="7"/>
        <v>45</v>
      </c>
      <c r="K19" t="str">
        <f t="shared" si="2"/>
        <v/>
      </c>
      <c r="L19">
        <f t="shared" si="3"/>
        <v>1</v>
      </c>
      <c r="M19" t="str">
        <f t="shared" si="4"/>
        <v>131</v>
      </c>
      <c r="N19" t="e">
        <f>VLOOKUP(B19,#REF!,3,0)</f>
        <v>#REF!</v>
      </c>
      <c r="O19" t="e">
        <f>VLOOKUP(B19&amp;F19,[1]HPTN!$H$2:$J$32,3,0)</f>
        <v>#N/A</v>
      </c>
    </row>
    <row r="20" spans="1:15" x14ac:dyDescent="0.25">
      <c r="A20" s="35" t="str">
        <f t="shared" si="0"/>
        <v>13110K63DH</v>
      </c>
      <c r="B20" s="35">
        <v>13110</v>
      </c>
      <c r="C20" s="29" t="s">
        <v>530</v>
      </c>
      <c r="D20" t="str">
        <f t="shared" si="1"/>
        <v>N01,N02</v>
      </c>
      <c r="E20" t="str">
        <f t="shared" si="5"/>
        <v>N01,N02</v>
      </c>
      <c r="F20" s="29" t="s">
        <v>63</v>
      </c>
      <c r="G20" s="29">
        <v>44</v>
      </c>
      <c r="H20" s="37" t="s">
        <v>584</v>
      </c>
      <c r="I20">
        <f t="shared" si="6"/>
        <v>2</v>
      </c>
      <c r="J20">
        <f t="shared" si="7"/>
        <v>89</v>
      </c>
      <c r="K20" t="str">
        <f t="shared" si="2"/>
        <v/>
      </c>
      <c r="L20">
        <f t="shared" si="3"/>
        <v>2</v>
      </c>
      <c r="M20" t="str">
        <f t="shared" si="4"/>
        <v>131</v>
      </c>
      <c r="N20" t="e">
        <f>VLOOKUP(B20,#REF!,3,0)</f>
        <v>#REF!</v>
      </c>
      <c r="O20" t="e">
        <f>VLOOKUP(B20&amp;F20,[1]HPTN!$H$2:$J$32,3,0)</f>
        <v>#N/A</v>
      </c>
    </row>
    <row r="21" spans="1:15" x14ac:dyDescent="0.25">
      <c r="A21" s="35" t="str">
        <f t="shared" si="0"/>
        <v>13110K63DH</v>
      </c>
      <c r="B21" s="36">
        <v>13110</v>
      </c>
      <c r="C21" s="30" t="s">
        <v>531</v>
      </c>
      <c r="D21" t="str">
        <f t="shared" si="1"/>
        <v>N01,N02,N03</v>
      </c>
      <c r="E21" t="str">
        <f t="shared" si="5"/>
        <v>N01,N02,N03</v>
      </c>
      <c r="F21" s="30" t="s">
        <v>61</v>
      </c>
      <c r="G21" s="30">
        <v>49</v>
      </c>
      <c r="H21" s="38" t="s">
        <v>584</v>
      </c>
      <c r="I21">
        <f t="shared" si="6"/>
        <v>3</v>
      </c>
      <c r="J21">
        <f t="shared" si="7"/>
        <v>138</v>
      </c>
      <c r="K21" t="str">
        <f t="shared" si="2"/>
        <v/>
      </c>
      <c r="L21">
        <f t="shared" si="3"/>
        <v>3</v>
      </c>
      <c r="M21" t="str">
        <f t="shared" si="4"/>
        <v>131</v>
      </c>
      <c r="N21" t="e">
        <f>VLOOKUP(B21,#REF!,3,0)</f>
        <v>#REF!</v>
      </c>
      <c r="O21" t="e">
        <f>VLOOKUP(B21&amp;F21,[1]HPTN!$H$2:$J$32,3,0)</f>
        <v>#N/A</v>
      </c>
    </row>
    <row r="22" spans="1:15" x14ac:dyDescent="0.25">
      <c r="A22" s="35" t="str">
        <f t="shared" si="0"/>
        <v>13110K63DH</v>
      </c>
      <c r="B22" s="35">
        <v>13110</v>
      </c>
      <c r="C22" s="29" t="s">
        <v>532</v>
      </c>
      <c r="D22" t="str">
        <f t="shared" si="1"/>
        <v>N01,N02,N03,N04</v>
      </c>
      <c r="E22" t="str">
        <f t="shared" si="5"/>
        <v>N01,N02,N03,N04</v>
      </c>
      <c r="F22" s="29" t="s">
        <v>62</v>
      </c>
      <c r="G22" s="29">
        <v>44</v>
      </c>
      <c r="H22" s="37" t="s">
        <v>584</v>
      </c>
      <c r="I22">
        <f t="shared" si="6"/>
        <v>4</v>
      </c>
      <c r="J22">
        <f t="shared" si="7"/>
        <v>182</v>
      </c>
      <c r="K22" t="str">
        <f t="shared" si="2"/>
        <v/>
      </c>
      <c r="L22">
        <f t="shared" si="3"/>
        <v>4</v>
      </c>
      <c r="M22" t="str">
        <f t="shared" si="4"/>
        <v>131</v>
      </c>
      <c r="N22" t="e">
        <f>VLOOKUP(B22,#REF!,3,0)</f>
        <v>#REF!</v>
      </c>
      <c r="O22" t="e">
        <f>VLOOKUP(B22&amp;F22,[1]HPTN!$H$2:$J$32,3,0)</f>
        <v>#N/A</v>
      </c>
    </row>
    <row r="23" spans="1:15" x14ac:dyDescent="0.25">
      <c r="A23" s="35" t="str">
        <f t="shared" si="0"/>
        <v>13110K63DH</v>
      </c>
      <c r="B23" s="36">
        <v>13110</v>
      </c>
      <c r="C23" s="30" t="s">
        <v>533</v>
      </c>
      <c r="D23" t="str">
        <f t="shared" si="1"/>
        <v>N01,N02,N03,N04,N05</v>
      </c>
      <c r="E23" t="str">
        <f t="shared" si="5"/>
        <v>N01,N02,N03,N04,N05</v>
      </c>
      <c r="F23" s="30" t="s">
        <v>60</v>
      </c>
      <c r="G23" s="30">
        <v>43</v>
      </c>
      <c r="H23" s="38" t="s">
        <v>584</v>
      </c>
      <c r="I23">
        <f t="shared" si="6"/>
        <v>5</v>
      </c>
      <c r="J23">
        <f t="shared" si="7"/>
        <v>225</v>
      </c>
      <c r="K23" t="str">
        <f t="shared" si="2"/>
        <v/>
      </c>
      <c r="L23">
        <f t="shared" si="3"/>
        <v>5</v>
      </c>
      <c r="M23" t="str">
        <f t="shared" si="4"/>
        <v>131</v>
      </c>
      <c r="N23" t="e">
        <f>VLOOKUP(B23,#REF!,3,0)</f>
        <v>#REF!</v>
      </c>
      <c r="O23" t="e">
        <f>VLOOKUP(B23&amp;F23,[1]HPTN!$H$2:$J$32,3,0)</f>
        <v>#N/A</v>
      </c>
    </row>
    <row r="24" spans="1:15" x14ac:dyDescent="0.25">
      <c r="A24" s="35" t="str">
        <f t="shared" si="0"/>
        <v>13110K63DH</v>
      </c>
      <c r="B24" s="35">
        <v>13110</v>
      </c>
      <c r="C24" s="29" t="s">
        <v>534</v>
      </c>
      <c r="D24" t="str">
        <f t="shared" si="1"/>
        <v>N01,N02,N03,N04,N05,N06</v>
      </c>
      <c r="E24" t="str">
        <f t="shared" si="5"/>
        <v>N01,N02,N03,N04,N05,N06</v>
      </c>
      <c r="F24" s="29" t="s">
        <v>59</v>
      </c>
      <c r="G24" s="29">
        <v>48</v>
      </c>
      <c r="H24" s="37" t="s">
        <v>584</v>
      </c>
      <c r="I24">
        <f t="shared" si="6"/>
        <v>6</v>
      </c>
      <c r="J24">
        <f t="shared" si="7"/>
        <v>273</v>
      </c>
      <c r="K24" t="str">
        <f t="shared" si="2"/>
        <v/>
      </c>
      <c r="L24">
        <f t="shared" si="3"/>
        <v>6</v>
      </c>
      <c r="M24" t="str">
        <f t="shared" si="4"/>
        <v>131</v>
      </c>
      <c r="N24" t="e">
        <f>VLOOKUP(B24,#REF!,3,0)</f>
        <v>#REF!</v>
      </c>
      <c r="O24" t="e">
        <f>VLOOKUP(B24&amp;F24,[1]HPTN!$H$2:$J$32,3,0)</f>
        <v>#N/A</v>
      </c>
    </row>
    <row r="25" spans="1:15" x14ac:dyDescent="0.25">
      <c r="A25" s="35" t="str">
        <f t="shared" si="0"/>
        <v>13110K63DH</v>
      </c>
      <c r="B25" s="36">
        <v>13110</v>
      </c>
      <c r="C25" s="30" t="s">
        <v>535</v>
      </c>
      <c r="D25" t="str">
        <f t="shared" si="1"/>
        <v>N01,N02,N03,N04,N05,N06,N07</v>
      </c>
      <c r="E25" t="str">
        <f t="shared" si="5"/>
        <v>N01,N02,N03,N04,N05,N06,N07</v>
      </c>
      <c r="F25" s="30" t="s">
        <v>80</v>
      </c>
      <c r="G25" s="30">
        <v>44</v>
      </c>
      <c r="H25" s="38" t="s">
        <v>584</v>
      </c>
      <c r="I25">
        <f t="shared" si="6"/>
        <v>7</v>
      </c>
      <c r="J25">
        <f t="shared" si="7"/>
        <v>317</v>
      </c>
      <c r="K25" t="str">
        <f t="shared" si="2"/>
        <v/>
      </c>
      <c r="L25">
        <f t="shared" si="3"/>
        <v>7</v>
      </c>
      <c r="M25" t="str">
        <f t="shared" si="4"/>
        <v>131</v>
      </c>
      <c r="N25" t="e">
        <f>VLOOKUP(B25,#REF!,3,0)</f>
        <v>#REF!</v>
      </c>
      <c r="O25" t="e">
        <f>VLOOKUP(B25&amp;F25,[1]HPTN!$H$2:$J$32,3,0)</f>
        <v>#N/A</v>
      </c>
    </row>
    <row r="26" spans="1:15" x14ac:dyDescent="0.25">
      <c r="A26" s="35" t="str">
        <f t="shared" si="0"/>
        <v>13110K63DH</v>
      </c>
      <c r="B26" s="35">
        <v>13110</v>
      </c>
      <c r="C26" s="29" t="s">
        <v>602</v>
      </c>
      <c r="D26" t="str">
        <f t="shared" si="1"/>
        <v>N01-N08</v>
      </c>
      <c r="E26" t="str">
        <f t="shared" si="5"/>
        <v>N01,N02,N03,N04,N05,N06,N07,N08</v>
      </c>
      <c r="F26" s="29" t="s">
        <v>65</v>
      </c>
      <c r="G26" s="29">
        <v>44</v>
      </c>
      <c r="H26" s="37" t="s">
        <v>584</v>
      </c>
      <c r="I26">
        <f t="shared" si="6"/>
        <v>8</v>
      </c>
      <c r="J26">
        <f t="shared" si="7"/>
        <v>361</v>
      </c>
      <c r="K26" t="str">
        <f t="shared" si="2"/>
        <v>X</v>
      </c>
      <c r="L26">
        <f t="shared" si="3"/>
        <v>8</v>
      </c>
      <c r="M26" t="str">
        <f t="shared" si="4"/>
        <v>131</v>
      </c>
      <c r="N26" t="e">
        <f>VLOOKUP(B26,#REF!,3,0)</f>
        <v>#REF!</v>
      </c>
      <c r="O26" t="e">
        <f>VLOOKUP(B26&amp;F26,[1]HPTN!$H$2:$J$32,3,0)</f>
        <v>#N/A</v>
      </c>
    </row>
    <row r="27" spans="1:15" x14ac:dyDescent="0.25">
      <c r="A27" s="35" t="str">
        <f t="shared" si="0"/>
        <v>15115K63DH</v>
      </c>
      <c r="B27" s="36">
        <v>15115</v>
      </c>
      <c r="C27" s="30" t="s">
        <v>529</v>
      </c>
      <c r="D27" t="str">
        <f t="shared" si="1"/>
        <v>N01</v>
      </c>
      <c r="E27" t="str">
        <f t="shared" si="5"/>
        <v>N01</v>
      </c>
      <c r="F27" s="30" t="s">
        <v>58</v>
      </c>
      <c r="G27" s="30">
        <v>42</v>
      </c>
      <c r="H27" s="38" t="s">
        <v>584</v>
      </c>
      <c r="I27">
        <f t="shared" si="6"/>
        <v>1</v>
      </c>
      <c r="J27">
        <f t="shared" si="7"/>
        <v>42</v>
      </c>
      <c r="K27" t="str">
        <f t="shared" si="2"/>
        <v/>
      </c>
      <c r="L27">
        <f t="shared" si="3"/>
        <v>1</v>
      </c>
      <c r="M27" t="str">
        <f t="shared" si="4"/>
        <v>151</v>
      </c>
      <c r="N27" t="e">
        <f>VLOOKUP(B27,#REF!,3,0)</f>
        <v>#REF!</v>
      </c>
      <c r="O27" t="e">
        <f>VLOOKUP(B27&amp;F27,[1]HPTN!$H$2:$J$32,3,0)</f>
        <v>#N/A</v>
      </c>
    </row>
    <row r="28" spans="1:15" x14ac:dyDescent="0.25">
      <c r="A28" s="35" t="str">
        <f t="shared" si="0"/>
        <v>15115K63DH</v>
      </c>
      <c r="B28" s="35">
        <v>15115</v>
      </c>
      <c r="C28" s="29" t="s">
        <v>530</v>
      </c>
      <c r="D28" t="str">
        <f t="shared" si="1"/>
        <v>N01,N02</v>
      </c>
      <c r="E28" t="str">
        <f t="shared" si="5"/>
        <v>N01,N02</v>
      </c>
      <c r="F28" s="29" t="s">
        <v>63</v>
      </c>
      <c r="G28" s="29">
        <v>44</v>
      </c>
      <c r="H28" s="37" t="s">
        <v>584</v>
      </c>
      <c r="I28">
        <f t="shared" si="6"/>
        <v>2</v>
      </c>
      <c r="J28">
        <f t="shared" si="7"/>
        <v>86</v>
      </c>
      <c r="K28" t="str">
        <f t="shared" si="2"/>
        <v/>
      </c>
      <c r="L28">
        <f t="shared" si="3"/>
        <v>2</v>
      </c>
      <c r="M28" t="str">
        <f t="shared" si="4"/>
        <v>151</v>
      </c>
      <c r="N28" t="e">
        <f>VLOOKUP(B28,#REF!,3,0)</f>
        <v>#REF!</v>
      </c>
      <c r="O28" t="e">
        <f>VLOOKUP(B28&amp;F28,[1]HPTN!$H$2:$J$32,3,0)</f>
        <v>#N/A</v>
      </c>
    </row>
    <row r="29" spans="1:15" x14ac:dyDescent="0.25">
      <c r="A29" s="35" t="str">
        <f t="shared" si="0"/>
        <v>15115K63DH</v>
      </c>
      <c r="B29" s="36">
        <v>15115</v>
      </c>
      <c r="C29" s="30" t="s">
        <v>531</v>
      </c>
      <c r="D29" t="str">
        <f t="shared" si="1"/>
        <v>N01,N02,N03</v>
      </c>
      <c r="E29" t="str">
        <f t="shared" si="5"/>
        <v>N01,N02,N03</v>
      </c>
      <c r="F29" s="30" t="s">
        <v>61</v>
      </c>
      <c r="G29" s="30">
        <v>44</v>
      </c>
      <c r="H29" s="38" t="s">
        <v>584</v>
      </c>
      <c r="I29">
        <f t="shared" si="6"/>
        <v>3</v>
      </c>
      <c r="J29">
        <f t="shared" si="7"/>
        <v>130</v>
      </c>
      <c r="K29" t="str">
        <f t="shared" si="2"/>
        <v/>
      </c>
      <c r="L29">
        <f t="shared" si="3"/>
        <v>3</v>
      </c>
      <c r="M29" t="str">
        <f t="shared" si="4"/>
        <v>151</v>
      </c>
      <c r="N29" t="e">
        <f>VLOOKUP(B29,#REF!,3,0)</f>
        <v>#REF!</v>
      </c>
      <c r="O29" t="e">
        <f>VLOOKUP(B29&amp;F29,[1]HPTN!$H$2:$J$32,3,0)</f>
        <v>#N/A</v>
      </c>
    </row>
    <row r="30" spans="1:15" x14ac:dyDescent="0.25">
      <c r="A30" s="35" t="str">
        <f t="shared" si="0"/>
        <v>15115K63DH</v>
      </c>
      <c r="B30" s="35">
        <v>15115</v>
      </c>
      <c r="C30" s="29" t="s">
        <v>532</v>
      </c>
      <c r="D30" t="str">
        <f t="shared" si="1"/>
        <v>N01,N02,N03,N04</v>
      </c>
      <c r="E30" t="str">
        <f t="shared" si="5"/>
        <v>N01,N02,N03,N04</v>
      </c>
      <c r="F30" s="29" t="s">
        <v>62</v>
      </c>
      <c r="G30" s="29">
        <v>46</v>
      </c>
      <c r="H30" s="37" t="s">
        <v>584</v>
      </c>
      <c r="I30">
        <f t="shared" si="6"/>
        <v>4</v>
      </c>
      <c r="J30">
        <f t="shared" si="7"/>
        <v>176</v>
      </c>
      <c r="K30" t="str">
        <f t="shared" si="2"/>
        <v/>
      </c>
      <c r="L30">
        <f t="shared" si="3"/>
        <v>4</v>
      </c>
      <c r="M30" t="str">
        <f t="shared" si="4"/>
        <v>151</v>
      </c>
      <c r="N30" t="e">
        <f>VLOOKUP(B30,#REF!,3,0)</f>
        <v>#REF!</v>
      </c>
      <c r="O30" t="e">
        <f>VLOOKUP(B30&amp;F30,[1]HPTN!$H$2:$J$32,3,0)</f>
        <v>#N/A</v>
      </c>
    </row>
    <row r="31" spans="1:15" x14ac:dyDescent="0.25">
      <c r="A31" s="35" t="str">
        <f t="shared" si="0"/>
        <v>15115K63DH</v>
      </c>
      <c r="B31" s="36">
        <v>15115</v>
      </c>
      <c r="C31" s="30" t="s">
        <v>533</v>
      </c>
      <c r="D31" t="str">
        <f t="shared" si="1"/>
        <v>N01,N02,N03,N04,N05</v>
      </c>
      <c r="E31" t="str">
        <f t="shared" si="5"/>
        <v>N01,N02,N03,N04,N05</v>
      </c>
      <c r="F31" s="30" t="s">
        <v>60</v>
      </c>
      <c r="G31" s="30">
        <v>46</v>
      </c>
      <c r="H31" s="38" t="s">
        <v>584</v>
      </c>
      <c r="I31">
        <f t="shared" si="6"/>
        <v>5</v>
      </c>
      <c r="J31">
        <f t="shared" si="7"/>
        <v>222</v>
      </c>
      <c r="K31" t="str">
        <f t="shared" si="2"/>
        <v/>
      </c>
      <c r="L31">
        <f t="shared" si="3"/>
        <v>5</v>
      </c>
      <c r="M31" t="str">
        <f t="shared" si="4"/>
        <v>151</v>
      </c>
      <c r="N31" t="e">
        <f>VLOOKUP(B31,#REF!,3,0)</f>
        <v>#REF!</v>
      </c>
      <c r="O31" t="e">
        <f>VLOOKUP(B31&amp;F31,[1]HPTN!$H$2:$J$32,3,0)</f>
        <v>#N/A</v>
      </c>
    </row>
    <row r="32" spans="1:15" x14ac:dyDescent="0.25">
      <c r="A32" s="35" t="str">
        <f t="shared" si="0"/>
        <v>15115K63DH</v>
      </c>
      <c r="B32" s="35">
        <v>15115</v>
      </c>
      <c r="C32" s="29" t="s">
        <v>534</v>
      </c>
      <c r="D32" t="str">
        <f t="shared" si="1"/>
        <v>N01,N02,N03,N04,N05,N06</v>
      </c>
      <c r="E32" t="str">
        <f t="shared" si="5"/>
        <v>N01,N02,N03,N04,N05,N06</v>
      </c>
      <c r="F32" s="29" t="s">
        <v>59</v>
      </c>
      <c r="G32" s="29">
        <v>45</v>
      </c>
      <c r="H32" s="37" t="s">
        <v>584</v>
      </c>
      <c r="I32">
        <f t="shared" si="6"/>
        <v>6</v>
      </c>
      <c r="J32">
        <f t="shared" si="7"/>
        <v>267</v>
      </c>
      <c r="K32" t="str">
        <f t="shared" si="2"/>
        <v/>
      </c>
      <c r="L32">
        <f t="shared" si="3"/>
        <v>6</v>
      </c>
      <c r="M32" t="str">
        <f t="shared" si="4"/>
        <v>151</v>
      </c>
      <c r="N32" t="e">
        <f>VLOOKUP(B32,#REF!,3,0)</f>
        <v>#REF!</v>
      </c>
      <c r="O32" t="e">
        <f>VLOOKUP(B32&amp;F32,[1]HPTN!$H$2:$J$32,3,0)</f>
        <v>#N/A</v>
      </c>
    </row>
    <row r="33" spans="1:15" x14ac:dyDescent="0.25">
      <c r="A33" s="35" t="str">
        <f t="shared" si="0"/>
        <v>15115K63DH</v>
      </c>
      <c r="B33" s="36">
        <v>15115</v>
      </c>
      <c r="C33" s="30" t="s">
        <v>535</v>
      </c>
      <c r="D33" t="str">
        <f t="shared" si="1"/>
        <v>N01,N02,N03,N04,N05,N06,N07</v>
      </c>
      <c r="E33" t="str">
        <f t="shared" si="5"/>
        <v>N01,N02,N03,N04,N05,N06,N07</v>
      </c>
      <c r="F33" s="30" t="s">
        <v>80</v>
      </c>
      <c r="G33" s="30">
        <v>45</v>
      </c>
      <c r="H33" s="38" t="s">
        <v>584</v>
      </c>
      <c r="I33">
        <f t="shared" si="6"/>
        <v>7</v>
      </c>
      <c r="J33">
        <f t="shared" si="7"/>
        <v>312</v>
      </c>
      <c r="K33" t="str">
        <f t="shared" si="2"/>
        <v/>
      </c>
      <c r="L33">
        <f t="shared" si="3"/>
        <v>7</v>
      </c>
      <c r="M33" t="str">
        <f t="shared" si="4"/>
        <v>151</v>
      </c>
      <c r="N33" t="e">
        <f>VLOOKUP(B33,#REF!,3,0)</f>
        <v>#REF!</v>
      </c>
      <c r="O33" t="e">
        <f>VLOOKUP(B33&amp;F33,[1]HPTN!$H$2:$J$32,3,0)</f>
        <v>#N/A</v>
      </c>
    </row>
    <row r="34" spans="1:15" x14ac:dyDescent="0.25">
      <c r="A34" s="35" t="str">
        <f t="shared" ref="A34:A65" si="8">B34&amp;H34</f>
        <v>15115K63DH</v>
      </c>
      <c r="B34" s="35">
        <v>15115</v>
      </c>
      <c r="C34" s="29" t="s">
        <v>536</v>
      </c>
      <c r="D34" t="str">
        <f t="shared" ref="D34:D65" si="9">IF(AND(K34="x",LEN(E34)&gt;4),LEFT(E34,3)&amp;"-"&amp;RIGHT(E34,3),IF(LEN(K34)&lt;4,E34,""))</f>
        <v>N01,N02,N03,N04,N05,N06,N07,N08</v>
      </c>
      <c r="E34" t="str">
        <f t="shared" si="5"/>
        <v>N01,N02,N03,N04,N05,N06,N07,N08</v>
      </c>
      <c r="F34" s="29" t="s">
        <v>65</v>
      </c>
      <c r="G34" s="29">
        <v>44</v>
      </c>
      <c r="H34" s="37" t="s">
        <v>584</v>
      </c>
      <c r="I34">
        <f t="shared" si="6"/>
        <v>8</v>
      </c>
      <c r="J34">
        <f t="shared" si="7"/>
        <v>356</v>
      </c>
      <c r="K34" t="str">
        <f t="shared" ref="K34:K65" si="10">IF(A35&lt;&gt;A34,"X","")</f>
        <v/>
      </c>
      <c r="L34">
        <f t="shared" ref="L34:L65" si="11">LEN(E34)-LEN(SUBSTITUTE(E34,",",""))+1</f>
        <v>8</v>
      </c>
      <c r="M34" t="str">
        <f t="shared" ref="M34:M65" si="12">LEFT(A34,3)</f>
        <v>151</v>
      </c>
      <c r="N34" t="e">
        <f>VLOOKUP(B34,#REF!,3,0)</f>
        <v>#REF!</v>
      </c>
      <c r="O34" t="e">
        <f>VLOOKUP(B34&amp;F34,[1]HPTN!$H$2:$J$32,3,0)</f>
        <v>#N/A</v>
      </c>
    </row>
    <row r="35" spans="1:15" x14ac:dyDescent="0.25">
      <c r="A35" s="35" t="str">
        <f t="shared" si="8"/>
        <v>15115K63DH</v>
      </c>
      <c r="B35" s="36">
        <v>15115</v>
      </c>
      <c r="C35" s="30" t="s">
        <v>537</v>
      </c>
      <c r="D35" t="str">
        <f t="shared" si="9"/>
        <v>N01,N02,N03,N04,N05,N06,N07,N08,N10</v>
      </c>
      <c r="E35" t="str">
        <f t="shared" ref="E35:E66" si="13">IF(A35=A34,E34&amp;","&amp;F35,F35)</f>
        <v>N01,N02,N03,N04,N05,N06,N07,N08,N10</v>
      </c>
      <c r="F35" s="30" t="s">
        <v>81</v>
      </c>
      <c r="G35" s="30">
        <v>46</v>
      </c>
      <c r="H35" s="38" t="s">
        <v>584</v>
      </c>
      <c r="I35">
        <f t="shared" ref="I35:I66" si="14">IF(A35=A34,1+I34,1)</f>
        <v>9</v>
      </c>
      <c r="J35">
        <f t="shared" ref="J35:J66" si="15">IF(A35=A34,J34+G35,G35)</f>
        <v>402</v>
      </c>
      <c r="K35" t="str">
        <f t="shared" si="10"/>
        <v/>
      </c>
      <c r="L35">
        <f t="shared" si="11"/>
        <v>9</v>
      </c>
      <c r="M35" t="str">
        <f t="shared" si="12"/>
        <v>151</v>
      </c>
      <c r="N35" t="e">
        <f>VLOOKUP(B35,#REF!,3,0)</f>
        <v>#REF!</v>
      </c>
      <c r="O35" t="e">
        <f>VLOOKUP(B35&amp;F35,[1]HPTN!$H$2:$J$32,3,0)</f>
        <v>#N/A</v>
      </c>
    </row>
    <row r="36" spans="1:15" x14ac:dyDescent="0.25">
      <c r="A36" s="35" t="str">
        <f t="shared" si="8"/>
        <v>15115K63DH</v>
      </c>
      <c r="B36" s="35">
        <v>15115</v>
      </c>
      <c r="C36" s="29" t="s">
        <v>538</v>
      </c>
      <c r="D36" t="str">
        <f t="shared" si="9"/>
        <v>N01,N02,N03,N04,N05,N06,N07,N08,N10,N11</v>
      </c>
      <c r="E36" t="str">
        <f t="shared" si="13"/>
        <v>N01,N02,N03,N04,N05,N06,N07,N08,N10,N11</v>
      </c>
      <c r="F36" s="29" t="s">
        <v>82</v>
      </c>
      <c r="G36" s="29">
        <v>43</v>
      </c>
      <c r="H36" s="37" t="s">
        <v>584</v>
      </c>
      <c r="I36">
        <f t="shared" si="14"/>
        <v>10</v>
      </c>
      <c r="J36">
        <f t="shared" si="15"/>
        <v>445</v>
      </c>
      <c r="K36" t="str">
        <f t="shared" si="10"/>
        <v/>
      </c>
      <c r="L36">
        <f t="shared" si="11"/>
        <v>10</v>
      </c>
      <c r="M36" t="str">
        <f t="shared" si="12"/>
        <v>151</v>
      </c>
      <c r="N36" t="e">
        <f>VLOOKUP(B36,#REF!,3,0)</f>
        <v>#REF!</v>
      </c>
      <c r="O36" t="e">
        <f>VLOOKUP(B36&amp;F36,[1]HPTN!$H$2:$J$32,3,0)</f>
        <v>#N/A</v>
      </c>
    </row>
    <row r="37" spans="1:15" x14ac:dyDescent="0.25">
      <c r="A37" s="35" t="str">
        <f t="shared" si="8"/>
        <v>15115K63DH</v>
      </c>
      <c r="B37" s="36">
        <v>15115</v>
      </c>
      <c r="C37" s="30" t="s">
        <v>602</v>
      </c>
      <c r="D37" t="str">
        <f t="shared" si="9"/>
        <v>N01-N12</v>
      </c>
      <c r="E37" t="str">
        <f t="shared" si="13"/>
        <v>N01,N02,N03,N04,N05,N06,N07,N08,N10,N11,N12</v>
      </c>
      <c r="F37" s="30" t="s">
        <v>83</v>
      </c>
      <c r="G37" s="30">
        <v>45</v>
      </c>
      <c r="H37" s="38" t="s">
        <v>584</v>
      </c>
      <c r="I37">
        <f t="shared" si="14"/>
        <v>11</v>
      </c>
      <c r="J37">
        <f t="shared" si="15"/>
        <v>490</v>
      </c>
      <c r="K37" t="str">
        <f t="shared" si="10"/>
        <v>X</v>
      </c>
      <c r="L37">
        <f t="shared" si="11"/>
        <v>11</v>
      </c>
      <c r="M37" t="str">
        <f t="shared" si="12"/>
        <v>151</v>
      </c>
      <c r="N37" t="e">
        <f>VLOOKUP(B37,#REF!,3,0)</f>
        <v>#REF!</v>
      </c>
      <c r="O37" t="e">
        <f>VLOOKUP(B37&amp;F37,[1]HPTN!$H$2:$J$32,3,0)</f>
        <v>#N/A</v>
      </c>
    </row>
    <row r="38" spans="1:15" x14ac:dyDescent="0.25">
      <c r="A38" s="35" t="str">
        <f t="shared" si="8"/>
        <v>15134K60DH</v>
      </c>
      <c r="B38" s="36">
        <v>15134</v>
      </c>
      <c r="C38" s="30" t="s">
        <v>577</v>
      </c>
      <c r="D38" t="str">
        <f t="shared" si="9"/>
        <v>N01</v>
      </c>
      <c r="E38" t="str">
        <f t="shared" si="13"/>
        <v>N01</v>
      </c>
      <c r="F38" s="30" t="s">
        <v>58</v>
      </c>
      <c r="G38" s="30">
        <v>31</v>
      </c>
      <c r="H38" s="38" t="s">
        <v>581</v>
      </c>
      <c r="I38">
        <f t="shared" si="14"/>
        <v>1</v>
      </c>
      <c r="J38">
        <f t="shared" si="15"/>
        <v>31</v>
      </c>
      <c r="K38" t="str">
        <f t="shared" si="10"/>
        <v/>
      </c>
      <c r="L38">
        <f t="shared" si="11"/>
        <v>1</v>
      </c>
      <c r="M38" t="str">
        <f t="shared" si="12"/>
        <v>151</v>
      </c>
      <c r="N38" t="e">
        <f>VLOOKUP(B38,#REF!,3,0)</f>
        <v>#REF!</v>
      </c>
      <c r="O38" t="e">
        <f>VLOOKUP(B38&amp;F38,[1]HPTN!$H$2:$J$32,3,0)</f>
        <v>#N/A</v>
      </c>
    </row>
    <row r="39" spans="1:15" x14ac:dyDescent="0.25">
      <c r="A39" s="35" t="str">
        <f t="shared" si="8"/>
        <v>15134K60DH</v>
      </c>
      <c r="B39" s="35">
        <v>15134</v>
      </c>
      <c r="C39" s="29" t="s">
        <v>611</v>
      </c>
      <c r="D39" t="str">
        <f t="shared" si="9"/>
        <v>N01-N02</v>
      </c>
      <c r="E39" t="str">
        <f t="shared" si="13"/>
        <v>N01,N02</v>
      </c>
      <c r="F39" s="29" t="s">
        <v>63</v>
      </c>
      <c r="G39" s="29">
        <v>37</v>
      </c>
      <c r="H39" s="37" t="s">
        <v>581</v>
      </c>
      <c r="I39">
        <f t="shared" si="14"/>
        <v>2</v>
      </c>
      <c r="J39">
        <f t="shared" si="15"/>
        <v>68</v>
      </c>
      <c r="K39" t="str">
        <f t="shared" si="10"/>
        <v>X</v>
      </c>
      <c r="L39">
        <f t="shared" si="11"/>
        <v>2</v>
      </c>
      <c r="M39" t="str">
        <f t="shared" si="12"/>
        <v>151</v>
      </c>
      <c r="N39" t="e">
        <f>VLOOKUP(B39,#REF!,3,0)</f>
        <v>#REF!</v>
      </c>
      <c r="O39" t="e">
        <f>VLOOKUP(B39&amp;F39,[1]HPTN!$H$2:$J$32,3,0)</f>
        <v>#N/A</v>
      </c>
    </row>
    <row r="40" spans="1:15" x14ac:dyDescent="0.25">
      <c r="A40" s="35" t="str">
        <f t="shared" si="8"/>
        <v>16110K60DH</v>
      </c>
      <c r="B40" s="35">
        <v>16110</v>
      </c>
      <c r="C40" s="29" t="s">
        <v>395</v>
      </c>
      <c r="D40" t="str">
        <f t="shared" si="9"/>
        <v>N01</v>
      </c>
      <c r="E40" t="str">
        <f t="shared" si="13"/>
        <v>N01</v>
      </c>
      <c r="F40" s="29" t="s">
        <v>58</v>
      </c>
      <c r="G40" s="29">
        <v>1</v>
      </c>
      <c r="H40" s="37" t="s">
        <v>581</v>
      </c>
      <c r="I40">
        <f t="shared" si="14"/>
        <v>1</v>
      </c>
      <c r="J40">
        <f t="shared" si="15"/>
        <v>1</v>
      </c>
      <c r="K40" t="str">
        <f t="shared" si="10"/>
        <v>X</v>
      </c>
      <c r="L40">
        <f t="shared" si="11"/>
        <v>1</v>
      </c>
      <c r="M40" t="str">
        <f t="shared" si="12"/>
        <v>161</v>
      </c>
      <c r="N40" t="e">
        <f>VLOOKUP(B40,#REF!,3,0)</f>
        <v>#REF!</v>
      </c>
      <c r="O40" t="e">
        <f>VLOOKUP(B40&amp;F40,[1]HPTN!$H$2:$J$32,3,0)</f>
        <v>#N/A</v>
      </c>
    </row>
    <row r="41" spans="1:15" x14ac:dyDescent="0.25">
      <c r="A41" s="35" t="str">
        <f t="shared" si="8"/>
        <v>16116K60DH</v>
      </c>
      <c r="B41" s="35">
        <v>16116</v>
      </c>
      <c r="C41" s="29" t="s">
        <v>627</v>
      </c>
      <c r="D41" t="str">
        <f t="shared" si="9"/>
        <v>N01</v>
      </c>
      <c r="E41" t="str">
        <f t="shared" si="13"/>
        <v>N01</v>
      </c>
      <c r="F41" s="29" t="s">
        <v>58</v>
      </c>
      <c r="G41" s="29">
        <v>2</v>
      </c>
      <c r="H41" s="37" t="s">
        <v>581</v>
      </c>
      <c r="I41">
        <f t="shared" si="14"/>
        <v>1</v>
      </c>
      <c r="J41">
        <f t="shared" si="15"/>
        <v>2</v>
      </c>
      <c r="K41" t="str">
        <f t="shared" si="10"/>
        <v>X</v>
      </c>
      <c r="L41">
        <f t="shared" si="11"/>
        <v>1</v>
      </c>
      <c r="M41" t="str">
        <f t="shared" si="12"/>
        <v>161</v>
      </c>
      <c r="N41" t="e">
        <f>VLOOKUP(B41,#REF!,3,0)</f>
        <v>#REF!</v>
      </c>
      <c r="O41" t="e">
        <f>VLOOKUP(B41&amp;F41,[1]HPTN!$H$2:$J$32,3,0)</f>
        <v>#N/A</v>
      </c>
    </row>
    <row r="42" spans="1:15" x14ac:dyDescent="0.25">
      <c r="A42" s="35" t="str">
        <f t="shared" si="8"/>
        <v>16144K60DH</v>
      </c>
      <c r="B42" s="36">
        <v>16144</v>
      </c>
      <c r="C42" s="30" t="s">
        <v>411</v>
      </c>
      <c r="D42" t="str">
        <f t="shared" si="9"/>
        <v>N01</v>
      </c>
      <c r="E42" t="str">
        <f t="shared" si="13"/>
        <v>N01</v>
      </c>
      <c r="F42" s="30" t="s">
        <v>58</v>
      </c>
      <c r="G42" s="30">
        <v>10</v>
      </c>
      <c r="H42" s="38" t="s">
        <v>581</v>
      </c>
      <c r="I42">
        <f t="shared" si="14"/>
        <v>1</v>
      </c>
      <c r="J42">
        <f t="shared" si="15"/>
        <v>10</v>
      </c>
      <c r="K42" t="str">
        <f t="shared" si="10"/>
        <v>X</v>
      </c>
      <c r="L42">
        <f t="shared" si="11"/>
        <v>1</v>
      </c>
      <c r="M42" t="str">
        <f t="shared" si="12"/>
        <v>161</v>
      </c>
      <c r="N42" t="e">
        <f>VLOOKUP(B42,#REF!,3,0)</f>
        <v>#REF!</v>
      </c>
      <c r="O42" t="e">
        <f>VLOOKUP(B42&amp;F42,[1]HPTN!$H$2:$J$32,3,0)</f>
        <v>#N/A</v>
      </c>
    </row>
    <row r="43" spans="1:15" x14ac:dyDescent="0.25">
      <c r="A43" s="35" t="str">
        <f t="shared" si="8"/>
        <v>16216K60DH</v>
      </c>
      <c r="B43" s="35">
        <v>16216</v>
      </c>
      <c r="C43" s="29" t="s">
        <v>187</v>
      </c>
      <c r="D43" t="str">
        <f t="shared" si="9"/>
        <v>N01</v>
      </c>
      <c r="E43" t="str">
        <f t="shared" si="13"/>
        <v>N01</v>
      </c>
      <c r="F43" s="29" t="s">
        <v>58</v>
      </c>
      <c r="G43" s="29">
        <v>7</v>
      </c>
      <c r="H43" s="37" t="s">
        <v>581</v>
      </c>
      <c r="I43">
        <f t="shared" si="14"/>
        <v>1</v>
      </c>
      <c r="J43">
        <f t="shared" si="15"/>
        <v>7</v>
      </c>
      <c r="K43" t="str">
        <f t="shared" si="10"/>
        <v>X</v>
      </c>
      <c r="L43">
        <f t="shared" si="11"/>
        <v>1</v>
      </c>
      <c r="M43" t="str">
        <f t="shared" si="12"/>
        <v>162</v>
      </c>
      <c r="N43" t="e">
        <f>VLOOKUP(B43,#REF!,3,0)</f>
        <v>#REF!</v>
      </c>
      <c r="O43" t="e">
        <f>VLOOKUP(B43&amp;F43,[1]HPTN!$H$2:$J$32,3,0)</f>
        <v>#N/A</v>
      </c>
    </row>
    <row r="44" spans="1:15" x14ac:dyDescent="0.25">
      <c r="A44" s="35" t="str">
        <f t="shared" si="8"/>
        <v>16301K61DH</v>
      </c>
      <c r="B44" s="35">
        <v>16301</v>
      </c>
      <c r="C44" s="29" t="s">
        <v>130</v>
      </c>
      <c r="D44" t="str">
        <f t="shared" si="9"/>
        <v>N02</v>
      </c>
      <c r="E44" t="str">
        <f t="shared" si="13"/>
        <v>N02</v>
      </c>
      <c r="F44" s="29" t="s">
        <v>63</v>
      </c>
      <c r="G44" s="29">
        <v>44</v>
      </c>
      <c r="H44" s="37" t="s">
        <v>583</v>
      </c>
      <c r="I44">
        <f t="shared" si="14"/>
        <v>1</v>
      </c>
      <c r="J44">
        <f t="shared" si="15"/>
        <v>44</v>
      </c>
      <c r="K44" t="str">
        <f t="shared" si="10"/>
        <v>X</v>
      </c>
      <c r="L44">
        <f t="shared" si="11"/>
        <v>1</v>
      </c>
      <c r="M44" t="str">
        <f t="shared" si="12"/>
        <v>163</v>
      </c>
      <c r="N44" t="e">
        <f>VLOOKUP(B44,#REF!,3,0)</f>
        <v>#REF!</v>
      </c>
      <c r="O44" t="e">
        <f>VLOOKUP(B44&amp;F44,[1]HPTN!$H$2:$J$32,3,0)</f>
        <v>#N/A</v>
      </c>
    </row>
    <row r="45" spans="1:15" x14ac:dyDescent="0.25">
      <c r="A45" s="35" t="str">
        <f t="shared" si="8"/>
        <v>16309K60DH</v>
      </c>
      <c r="B45" s="35">
        <v>16309</v>
      </c>
      <c r="C45" s="29" t="s">
        <v>133</v>
      </c>
      <c r="D45" t="str">
        <f t="shared" si="9"/>
        <v>N01</v>
      </c>
      <c r="E45" t="str">
        <f t="shared" si="13"/>
        <v>N01</v>
      </c>
      <c r="F45" s="29" t="s">
        <v>58</v>
      </c>
      <c r="G45" s="29">
        <v>6</v>
      </c>
      <c r="H45" s="37" t="s">
        <v>581</v>
      </c>
      <c r="I45">
        <f t="shared" si="14"/>
        <v>1</v>
      </c>
      <c r="J45">
        <f t="shared" si="15"/>
        <v>6</v>
      </c>
      <c r="K45" t="str">
        <f t="shared" si="10"/>
        <v>X</v>
      </c>
      <c r="L45">
        <f t="shared" si="11"/>
        <v>1</v>
      </c>
      <c r="M45" t="str">
        <f t="shared" si="12"/>
        <v>163</v>
      </c>
      <c r="N45" t="e">
        <f>VLOOKUP(B45,#REF!,3,0)</f>
        <v>#REF!</v>
      </c>
      <c r="O45" t="e">
        <f>VLOOKUP(B45&amp;F45,[1]HPTN!$H$2:$J$32,3,0)</f>
        <v>#N/A</v>
      </c>
    </row>
    <row r="46" spans="1:15" x14ac:dyDescent="0.25">
      <c r="A46" s="35" t="str">
        <f t="shared" si="8"/>
        <v>16324K63DH</v>
      </c>
      <c r="B46" s="36">
        <v>16324</v>
      </c>
      <c r="C46" s="30" t="s">
        <v>540</v>
      </c>
      <c r="D46" t="str">
        <f t="shared" si="9"/>
        <v>N01</v>
      </c>
      <c r="E46" t="str">
        <f t="shared" si="13"/>
        <v>N01</v>
      </c>
      <c r="F46" s="30" t="s">
        <v>58</v>
      </c>
      <c r="G46" s="30">
        <v>44</v>
      </c>
      <c r="H46" s="38" t="s">
        <v>584</v>
      </c>
      <c r="I46">
        <f t="shared" si="14"/>
        <v>1</v>
      </c>
      <c r="J46">
        <f t="shared" si="15"/>
        <v>44</v>
      </c>
      <c r="K46" t="str">
        <f t="shared" si="10"/>
        <v/>
      </c>
      <c r="L46">
        <f t="shared" si="11"/>
        <v>1</v>
      </c>
      <c r="M46" t="str">
        <f t="shared" si="12"/>
        <v>163</v>
      </c>
      <c r="N46" t="e">
        <f>VLOOKUP(B46,#REF!,3,0)</f>
        <v>#REF!</v>
      </c>
      <c r="O46" t="e">
        <f>VLOOKUP(B46&amp;F46,[1]HPTN!$H$2:$J$32,3,0)</f>
        <v>#N/A</v>
      </c>
    </row>
    <row r="47" spans="1:15" x14ac:dyDescent="0.25">
      <c r="A47" s="35" t="str">
        <f t="shared" si="8"/>
        <v>16324K63DH</v>
      </c>
      <c r="B47" s="35">
        <v>16324</v>
      </c>
      <c r="C47" s="29" t="s">
        <v>541</v>
      </c>
      <c r="D47" t="str">
        <f t="shared" si="9"/>
        <v>N01,N02</v>
      </c>
      <c r="E47" t="str">
        <f t="shared" si="13"/>
        <v>N01,N02</v>
      </c>
      <c r="F47" s="29" t="s">
        <v>63</v>
      </c>
      <c r="G47" s="29">
        <v>41</v>
      </c>
      <c r="H47" s="37" t="s">
        <v>584</v>
      </c>
      <c r="I47">
        <f t="shared" si="14"/>
        <v>2</v>
      </c>
      <c r="J47">
        <f t="shared" si="15"/>
        <v>85</v>
      </c>
      <c r="K47" t="str">
        <f t="shared" si="10"/>
        <v/>
      </c>
      <c r="L47">
        <f t="shared" si="11"/>
        <v>2</v>
      </c>
      <c r="M47" t="str">
        <f t="shared" si="12"/>
        <v>163</v>
      </c>
      <c r="N47" t="e">
        <f>VLOOKUP(B47,#REF!,3,0)</f>
        <v>#REF!</v>
      </c>
      <c r="O47" t="e">
        <f>VLOOKUP(B47&amp;F47,[1]HPTN!$H$2:$J$32,3,0)</f>
        <v>#N/A</v>
      </c>
    </row>
    <row r="48" spans="1:15" x14ac:dyDescent="0.25">
      <c r="A48" s="35" t="str">
        <f t="shared" si="8"/>
        <v>16324K63DH</v>
      </c>
      <c r="B48" s="36">
        <v>16324</v>
      </c>
      <c r="C48" s="30" t="s">
        <v>542</v>
      </c>
      <c r="D48" t="str">
        <f t="shared" si="9"/>
        <v>N01,N02,N03</v>
      </c>
      <c r="E48" t="str">
        <f t="shared" si="13"/>
        <v>N01,N02,N03</v>
      </c>
      <c r="F48" s="30" t="s">
        <v>61</v>
      </c>
      <c r="G48" s="30">
        <v>39</v>
      </c>
      <c r="H48" s="38" t="s">
        <v>584</v>
      </c>
      <c r="I48">
        <f t="shared" si="14"/>
        <v>3</v>
      </c>
      <c r="J48">
        <f t="shared" si="15"/>
        <v>124</v>
      </c>
      <c r="K48" t="str">
        <f t="shared" si="10"/>
        <v/>
      </c>
      <c r="L48">
        <f t="shared" si="11"/>
        <v>3</v>
      </c>
      <c r="M48" t="str">
        <f t="shared" si="12"/>
        <v>163</v>
      </c>
      <c r="N48" t="e">
        <f>VLOOKUP(B48,#REF!,3,0)</f>
        <v>#REF!</v>
      </c>
      <c r="O48" t="e">
        <f>VLOOKUP(B48&amp;F48,[1]HPTN!$H$2:$J$32,3,0)</f>
        <v>#N/A</v>
      </c>
    </row>
    <row r="49" spans="1:15" x14ac:dyDescent="0.25">
      <c r="A49" s="35" t="str">
        <f t="shared" si="8"/>
        <v>16324K63DH</v>
      </c>
      <c r="B49" s="35">
        <v>16324</v>
      </c>
      <c r="C49" s="29" t="s">
        <v>543</v>
      </c>
      <c r="D49" t="str">
        <f t="shared" si="9"/>
        <v>N01,N02,N03,N04</v>
      </c>
      <c r="E49" t="str">
        <f t="shared" si="13"/>
        <v>N01,N02,N03,N04</v>
      </c>
      <c r="F49" s="29" t="s">
        <v>62</v>
      </c>
      <c r="G49" s="29">
        <v>39</v>
      </c>
      <c r="H49" s="37" t="s">
        <v>584</v>
      </c>
      <c r="I49">
        <f t="shared" si="14"/>
        <v>4</v>
      </c>
      <c r="J49">
        <f t="shared" si="15"/>
        <v>163</v>
      </c>
      <c r="K49" t="str">
        <f t="shared" si="10"/>
        <v/>
      </c>
      <c r="L49">
        <f t="shared" si="11"/>
        <v>4</v>
      </c>
      <c r="M49" t="str">
        <f t="shared" si="12"/>
        <v>163</v>
      </c>
      <c r="N49" t="e">
        <f>VLOOKUP(B49,#REF!,3,0)</f>
        <v>#REF!</v>
      </c>
      <c r="O49" t="e">
        <f>VLOOKUP(B49&amp;F49,[1]HPTN!$H$2:$J$32,3,0)</f>
        <v>#N/A</v>
      </c>
    </row>
    <row r="50" spans="1:15" x14ac:dyDescent="0.25">
      <c r="A50" s="35" t="str">
        <f t="shared" si="8"/>
        <v>16324K63DH</v>
      </c>
      <c r="B50" s="36">
        <v>16324</v>
      </c>
      <c r="C50" s="30" t="s">
        <v>544</v>
      </c>
      <c r="D50" t="str">
        <f t="shared" si="9"/>
        <v>N01,N02,N03,N04,N05</v>
      </c>
      <c r="E50" t="str">
        <f t="shared" si="13"/>
        <v>N01,N02,N03,N04,N05</v>
      </c>
      <c r="F50" s="30" t="s">
        <v>60</v>
      </c>
      <c r="G50" s="30">
        <v>48</v>
      </c>
      <c r="H50" s="38" t="s">
        <v>584</v>
      </c>
      <c r="I50">
        <f t="shared" si="14"/>
        <v>5</v>
      </c>
      <c r="J50">
        <f t="shared" si="15"/>
        <v>211</v>
      </c>
      <c r="K50" t="str">
        <f t="shared" si="10"/>
        <v/>
      </c>
      <c r="L50">
        <f t="shared" si="11"/>
        <v>5</v>
      </c>
      <c r="M50" t="str">
        <f t="shared" si="12"/>
        <v>163</v>
      </c>
      <c r="N50" t="e">
        <f>VLOOKUP(B50,#REF!,3,0)</f>
        <v>#REF!</v>
      </c>
      <c r="O50" t="e">
        <f>VLOOKUP(B50&amp;F50,[1]HPTN!$H$2:$J$32,3,0)</f>
        <v>#N/A</v>
      </c>
    </row>
    <row r="51" spans="1:15" x14ac:dyDescent="0.25">
      <c r="A51" s="35" t="str">
        <f t="shared" si="8"/>
        <v>16324K63DH</v>
      </c>
      <c r="B51" s="35">
        <v>16324</v>
      </c>
      <c r="C51" s="29" t="s">
        <v>545</v>
      </c>
      <c r="D51" t="str">
        <f t="shared" si="9"/>
        <v>N01,N02,N03,N04,N05,N07</v>
      </c>
      <c r="E51" t="str">
        <f t="shared" si="13"/>
        <v>N01,N02,N03,N04,N05,N07</v>
      </c>
      <c r="F51" s="29" t="s">
        <v>80</v>
      </c>
      <c r="G51" s="29">
        <v>47</v>
      </c>
      <c r="H51" s="37" t="s">
        <v>584</v>
      </c>
      <c r="I51">
        <f t="shared" si="14"/>
        <v>6</v>
      </c>
      <c r="J51">
        <f t="shared" si="15"/>
        <v>258</v>
      </c>
      <c r="K51" t="str">
        <f t="shared" si="10"/>
        <v/>
      </c>
      <c r="L51">
        <f t="shared" si="11"/>
        <v>6</v>
      </c>
      <c r="M51" t="str">
        <f t="shared" si="12"/>
        <v>163</v>
      </c>
      <c r="N51" t="e">
        <f>VLOOKUP(B51,#REF!,3,0)</f>
        <v>#REF!</v>
      </c>
      <c r="O51" t="e">
        <f>VLOOKUP(B51&amp;F51,[1]HPTN!$H$2:$J$32,3,0)</f>
        <v>#N/A</v>
      </c>
    </row>
    <row r="52" spans="1:15" x14ac:dyDescent="0.25">
      <c r="A52" s="35" t="str">
        <f t="shared" si="8"/>
        <v>16324K63DH</v>
      </c>
      <c r="B52" s="36">
        <v>16324</v>
      </c>
      <c r="C52" s="30" t="s">
        <v>546</v>
      </c>
      <c r="D52" t="str">
        <f t="shared" si="9"/>
        <v>N01,N02,N03,N04,N05,N07,N08</v>
      </c>
      <c r="E52" t="str">
        <f t="shared" si="13"/>
        <v>N01,N02,N03,N04,N05,N07,N08</v>
      </c>
      <c r="F52" s="30" t="s">
        <v>65</v>
      </c>
      <c r="G52" s="30">
        <v>46</v>
      </c>
      <c r="H52" s="38" t="s">
        <v>584</v>
      </c>
      <c r="I52">
        <f t="shared" si="14"/>
        <v>7</v>
      </c>
      <c r="J52">
        <f t="shared" si="15"/>
        <v>304</v>
      </c>
      <c r="K52" t="str">
        <f t="shared" si="10"/>
        <v/>
      </c>
      <c r="L52">
        <f t="shared" si="11"/>
        <v>7</v>
      </c>
      <c r="M52" t="str">
        <f t="shared" si="12"/>
        <v>163</v>
      </c>
      <c r="N52" t="e">
        <f>VLOOKUP(B52,#REF!,3,0)</f>
        <v>#REF!</v>
      </c>
      <c r="O52" t="e">
        <f>VLOOKUP(B52&amp;F52,[1]HPTN!$H$2:$J$32,3,0)</f>
        <v>#N/A</v>
      </c>
    </row>
    <row r="53" spans="1:15" x14ac:dyDescent="0.25">
      <c r="A53" s="35" t="str">
        <f t="shared" si="8"/>
        <v>16324K63DH</v>
      </c>
      <c r="B53" s="35">
        <v>16324</v>
      </c>
      <c r="C53" s="29" t="s">
        <v>547</v>
      </c>
      <c r="D53" t="str">
        <f t="shared" si="9"/>
        <v>N01,N02,N03,N04,N05,N07,N08,N09</v>
      </c>
      <c r="E53" t="str">
        <f t="shared" si="13"/>
        <v>N01,N02,N03,N04,N05,N07,N08,N09</v>
      </c>
      <c r="F53" s="29" t="s">
        <v>64</v>
      </c>
      <c r="G53" s="29">
        <v>46</v>
      </c>
      <c r="H53" s="37" t="s">
        <v>584</v>
      </c>
      <c r="I53">
        <f t="shared" si="14"/>
        <v>8</v>
      </c>
      <c r="J53">
        <f t="shared" si="15"/>
        <v>350</v>
      </c>
      <c r="K53" t="str">
        <f t="shared" si="10"/>
        <v/>
      </c>
      <c r="L53">
        <f t="shared" si="11"/>
        <v>8</v>
      </c>
      <c r="M53" t="str">
        <f t="shared" si="12"/>
        <v>163</v>
      </c>
      <c r="N53" t="e">
        <f>VLOOKUP(B53,#REF!,3,0)</f>
        <v>#REF!</v>
      </c>
      <c r="O53" t="e">
        <f>VLOOKUP(B53&amp;F53,[1]HPTN!$H$2:$J$32,3,0)</f>
        <v>#N/A</v>
      </c>
    </row>
    <row r="54" spans="1:15" x14ac:dyDescent="0.25">
      <c r="A54" s="35" t="str">
        <f t="shared" si="8"/>
        <v>16324K63DH</v>
      </c>
      <c r="B54" s="36">
        <v>16324</v>
      </c>
      <c r="C54" s="30" t="s">
        <v>615</v>
      </c>
      <c r="D54" t="str">
        <f t="shared" si="9"/>
        <v>N01-N10</v>
      </c>
      <c r="E54" t="str">
        <f t="shared" si="13"/>
        <v>N01,N02,N03,N04,N05,N07,N08,N09,N10</v>
      </c>
      <c r="F54" s="30" t="s">
        <v>81</v>
      </c>
      <c r="G54" s="30">
        <v>27</v>
      </c>
      <c r="H54" s="38" t="s">
        <v>584</v>
      </c>
      <c r="I54">
        <f t="shared" si="14"/>
        <v>9</v>
      </c>
      <c r="J54">
        <f t="shared" si="15"/>
        <v>377</v>
      </c>
      <c r="K54" t="str">
        <f t="shared" si="10"/>
        <v>X</v>
      </c>
      <c r="L54">
        <f t="shared" si="11"/>
        <v>9</v>
      </c>
      <c r="M54" t="str">
        <f t="shared" si="12"/>
        <v>163</v>
      </c>
      <c r="N54" t="e">
        <f>VLOOKUP(B54,#REF!,3,0)</f>
        <v>#REF!</v>
      </c>
      <c r="O54" t="e">
        <f>VLOOKUP(B54&amp;F54,[1]HPTN!$H$2:$J$32,3,0)</f>
        <v>#N/A</v>
      </c>
    </row>
    <row r="55" spans="1:15" x14ac:dyDescent="0.25">
      <c r="A55" s="35" t="str">
        <f t="shared" si="8"/>
        <v>16331K60DH</v>
      </c>
      <c r="B55" s="36">
        <v>16331</v>
      </c>
      <c r="C55" s="30" t="s">
        <v>626</v>
      </c>
      <c r="D55" t="str">
        <f t="shared" si="9"/>
        <v>N01</v>
      </c>
      <c r="E55" t="str">
        <f t="shared" si="13"/>
        <v>N01</v>
      </c>
      <c r="F55" s="30" t="s">
        <v>58</v>
      </c>
      <c r="G55" s="30">
        <v>24</v>
      </c>
      <c r="H55" s="38" t="s">
        <v>581</v>
      </c>
      <c r="I55">
        <f t="shared" si="14"/>
        <v>1</v>
      </c>
      <c r="J55">
        <f t="shared" si="15"/>
        <v>24</v>
      </c>
      <c r="K55" t="str">
        <f t="shared" si="10"/>
        <v>X</v>
      </c>
      <c r="L55">
        <f t="shared" si="11"/>
        <v>1</v>
      </c>
      <c r="M55" t="str">
        <f t="shared" si="12"/>
        <v>163</v>
      </c>
      <c r="N55" t="e">
        <f>VLOOKUP(B55,#REF!,3,0)</f>
        <v>#REF!</v>
      </c>
      <c r="O55" t="e">
        <f>VLOOKUP(B55&amp;F55,[1]HPTN!$H$2:$J$32,3,0)</f>
        <v>#N/A</v>
      </c>
    </row>
    <row r="56" spans="1:15" x14ac:dyDescent="0.25">
      <c r="A56" s="35" t="str">
        <f t="shared" si="8"/>
        <v>16334K61DH</v>
      </c>
      <c r="B56" s="36">
        <v>16334</v>
      </c>
      <c r="C56" s="30" t="s">
        <v>270</v>
      </c>
      <c r="D56" t="str">
        <f t="shared" si="9"/>
        <v>N01</v>
      </c>
      <c r="E56" t="str">
        <f t="shared" si="13"/>
        <v>N01</v>
      </c>
      <c r="F56" s="30" t="s">
        <v>58</v>
      </c>
      <c r="G56" s="30">
        <v>35</v>
      </c>
      <c r="H56" s="38" t="s">
        <v>583</v>
      </c>
      <c r="I56">
        <f t="shared" si="14"/>
        <v>1</v>
      </c>
      <c r="J56">
        <f t="shared" si="15"/>
        <v>35</v>
      </c>
      <c r="K56" t="str">
        <f t="shared" si="10"/>
        <v>X</v>
      </c>
      <c r="L56">
        <f t="shared" si="11"/>
        <v>1</v>
      </c>
      <c r="M56" t="str">
        <f t="shared" si="12"/>
        <v>163</v>
      </c>
      <c r="N56" t="e">
        <f>VLOOKUP(B56,#REF!,3,0)</f>
        <v>#REF!</v>
      </c>
      <c r="O56" t="e">
        <f>VLOOKUP(B56&amp;F56,[1]HPTN!$H$2:$J$32,3,0)</f>
        <v>#N/A</v>
      </c>
    </row>
    <row r="57" spans="1:15" x14ac:dyDescent="0.25">
      <c r="A57" s="35" t="str">
        <f t="shared" si="8"/>
        <v>16340K60DH</v>
      </c>
      <c r="B57" s="36">
        <v>16340</v>
      </c>
      <c r="C57" s="30" t="s">
        <v>273</v>
      </c>
      <c r="D57" t="str">
        <f t="shared" si="9"/>
        <v>N01</v>
      </c>
      <c r="E57" t="str">
        <f t="shared" si="13"/>
        <v>N01</v>
      </c>
      <c r="F57" s="30" t="s">
        <v>58</v>
      </c>
      <c r="G57" s="30">
        <v>27</v>
      </c>
      <c r="H57" s="38" t="s">
        <v>581</v>
      </c>
      <c r="I57">
        <f t="shared" si="14"/>
        <v>1</v>
      </c>
      <c r="J57">
        <f t="shared" si="15"/>
        <v>27</v>
      </c>
      <c r="K57" t="str">
        <f t="shared" si="10"/>
        <v>X</v>
      </c>
      <c r="L57">
        <f t="shared" si="11"/>
        <v>1</v>
      </c>
      <c r="M57" t="str">
        <f t="shared" si="12"/>
        <v>163</v>
      </c>
      <c r="N57" t="e">
        <f>VLOOKUP(B57,#REF!,3,0)</f>
        <v>#REF!</v>
      </c>
      <c r="O57" t="e">
        <f>VLOOKUP(B57&amp;F57,[1]HPTN!$H$2:$J$32,3,0)</f>
        <v>#N/A</v>
      </c>
    </row>
    <row r="58" spans="1:15" x14ac:dyDescent="0.25">
      <c r="A58" s="35" t="str">
        <f t="shared" si="8"/>
        <v>16340K61DH</v>
      </c>
      <c r="B58" s="35">
        <v>16340</v>
      </c>
      <c r="C58" s="29" t="s">
        <v>273</v>
      </c>
      <c r="D58" t="str">
        <f t="shared" si="9"/>
        <v>N02</v>
      </c>
      <c r="E58" t="str">
        <f t="shared" si="13"/>
        <v>N02</v>
      </c>
      <c r="F58" s="29" t="s">
        <v>63</v>
      </c>
      <c r="G58" s="29">
        <v>11</v>
      </c>
      <c r="H58" s="37" t="s">
        <v>583</v>
      </c>
      <c r="I58">
        <f t="shared" si="14"/>
        <v>1</v>
      </c>
      <c r="J58">
        <f t="shared" si="15"/>
        <v>11</v>
      </c>
      <c r="K58" t="str">
        <f t="shared" si="10"/>
        <v>X</v>
      </c>
      <c r="L58">
        <f t="shared" si="11"/>
        <v>1</v>
      </c>
      <c r="M58" t="str">
        <f t="shared" si="12"/>
        <v>163</v>
      </c>
      <c r="N58" t="e">
        <f>VLOOKUP(B58,#REF!,3,0)</f>
        <v>#REF!</v>
      </c>
      <c r="O58" t="e">
        <f>VLOOKUP(B58&amp;F58,[1]HPTN!$H$2:$J$32,3,0)</f>
        <v>#N/A</v>
      </c>
    </row>
    <row r="59" spans="1:15" x14ac:dyDescent="0.25">
      <c r="A59" s="35" t="str">
        <f t="shared" si="8"/>
        <v>16446K59DH2</v>
      </c>
      <c r="B59" s="35">
        <v>16446</v>
      </c>
      <c r="C59" s="29" t="s">
        <v>411</v>
      </c>
      <c r="D59" t="str">
        <f t="shared" si="9"/>
        <v>N02</v>
      </c>
      <c r="E59" t="str">
        <f t="shared" si="13"/>
        <v>N02</v>
      </c>
      <c r="F59" s="29" t="s">
        <v>63</v>
      </c>
      <c r="G59" s="29">
        <v>17</v>
      </c>
      <c r="H59" s="37" t="s">
        <v>585</v>
      </c>
      <c r="I59">
        <f t="shared" si="14"/>
        <v>1</v>
      </c>
      <c r="J59">
        <f t="shared" si="15"/>
        <v>17</v>
      </c>
      <c r="K59" t="str">
        <f t="shared" si="10"/>
        <v>X</v>
      </c>
      <c r="L59">
        <f t="shared" si="11"/>
        <v>1</v>
      </c>
      <c r="M59" t="str">
        <f t="shared" si="12"/>
        <v>164</v>
      </c>
      <c r="N59" t="e">
        <f>VLOOKUP(B59,#REF!,3,0)</f>
        <v>#REF!</v>
      </c>
      <c r="O59" t="e">
        <f>VLOOKUP(B59&amp;F59,[1]HPTN!$H$2:$J$32,3,0)</f>
        <v>#N/A</v>
      </c>
    </row>
    <row r="60" spans="1:15" x14ac:dyDescent="0.25">
      <c r="A60" s="35" t="str">
        <f t="shared" si="8"/>
        <v>16615K61DH</v>
      </c>
      <c r="B60" s="36">
        <v>16615</v>
      </c>
      <c r="C60" s="30" t="s">
        <v>132</v>
      </c>
      <c r="D60" t="str">
        <f t="shared" si="9"/>
        <v>N01</v>
      </c>
      <c r="E60" t="str">
        <f t="shared" si="13"/>
        <v>N01</v>
      </c>
      <c r="F60" s="30" t="s">
        <v>58</v>
      </c>
      <c r="G60" s="30">
        <v>20</v>
      </c>
      <c r="H60" s="38" t="s">
        <v>583</v>
      </c>
      <c r="I60">
        <f t="shared" si="14"/>
        <v>1</v>
      </c>
      <c r="J60">
        <f t="shared" si="15"/>
        <v>20</v>
      </c>
      <c r="K60" t="str">
        <f t="shared" si="10"/>
        <v>X</v>
      </c>
      <c r="L60">
        <f t="shared" si="11"/>
        <v>1</v>
      </c>
      <c r="M60" t="str">
        <f t="shared" si="12"/>
        <v>166</v>
      </c>
      <c r="N60" t="e">
        <f>VLOOKUP(B60,#REF!,3,0)</f>
        <v>#REF!</v>
      </c>
      <c r="O60" t="e">
        <f>VLOOKUP(B60&amp;F60,[1]HPTN!$H$2:$J$32,3,0)</f>
        <v>#N/A</v>
      </c>
    </row>
    <row r="61" spans="1:15" x14ac:dyDescent="0.25">
      <c r="A61" s="35" t="str">
        <f t="shared" si="8"/>
        <v>16628K62DH</v>
      </c>
      <c r="B61" s="36">
        <v>16628</v>
      </c>
      <c r="C61" s="30" t="s">
        <v>172</v>
      </c>
      <c r="D61" t="str">
        <f t="shared" si="9"/>
        <v>N01</v>
      </c>
      <c r="E61" t="str">
        <f t="shared" si="13"/>
        <v>N01</v>
      </c>
      <c r="F61" s="30" t="s">
        <v>58</v>
      </c>
      <c r="G61" s="30">
        <v>23</v>
      </c>
      <c r="H61" s="38" t="s">
        <v>582</v>
      </c>
      <c r="I61">
        <f t="shared" si="14"/>
        <v>1</v>
      </c>
      <c r="J61">
        <f t="shared" si="15"/>
        <v>23</v>
      </c>
      <c r="K61" t="str">
        <f t="shared" si="10"/>
        <v>X</v>
      </c>
      <c r="L61">
        <f t="shared" si="11"/>
        <v>1</v>
      </c>
      <c r="M61" t="str">
        <f t="shared" si="12"/>
        <v>166</v>
      </c>
      <c r="N61" t="e">
        <f>VLOOKUP(B61,#REF!,3,0)</f>
        <v>#REF!</v>
      </c>
      <c r="O61" t="e">
        <f>VLOOKUP(B61&amp;F61,[1]HPTN!$H$2:$J$32,3,0)</f>
        <v>#N/A</v>
      </c>
    </row>
    <row r="62" spans="1:15" x14ac:dyDescent="0.25">
      <c r="A62" s="35" t="str">
        <f t="shared" si="8"/>
        <v>16686K59DH2</v>
      </c>
      <c r="B62" s="36">
        <v>16686</v>
      </c>
      <c r="C62" s="30" t="s">
        <v>419</v>
      </c>
      <c r="D62" t="str">
        <f t="shared" si="9"/>
        <v>N01</v>
      </c>
      <c r="E62" t="str">
        <f t="shared" si="13"/>
        <v>N01</v>
      </c>
      <c r="F62" s="30" t="s">
        <v>58</v>
      </c>
      <c r="G62" s="30">
        <v>7</v>
      </c>
      <c r="H62" s="38" t="s">
        <v>585</v>
      </c>
      <c r="I62">
        <f t="shared" si="14"/>
        <v>1</v>
      </c>
      <c r="J62">
        <f t="shared" si="15"/>
        <v>7</v>
      </c>
      <c r="K62" t="str">
        <f t="shared" si="10"/>
        <v>X</v>
      </c>
      <c r="L62">
        <f t="shared" si="11"/>
        <v>1</v>
      </c>
      <c r="M62" t="str">
        <f t="shared" si="12"/>
        <v>166</v>
      </c>
      <c r="N62" t="e">
        <f>VLOOKUP(B62,#REF!,3,0)</f>
        <v>#REF!</v>
      </c>
      <c r="O62" t="e">
        <f>VLOOKUP(B62&amp;F62,[1]HPTN!$H$2:$J$32,3,0)</f>
        <v>#N/A</v>
      </c>
    </row>
    <row r="63" spans="1:15" x14ac:dyDescent="0.25">
      <c r="A63" s="35" t="str">
        <f t="shared" si="8"/>
        <v>22366K63DH</v>
      </c>
      <c r="B63" s="35">
        <v>22366</v>
      </c>
      <c r="C63" s="29" t="s">
        <v>553</v>
      </c>
      <c r="D63" t="str">
        <f t="shared" si="9"/>
        <v>N01</v>
      </c>
      <c r="E63" t="str">
        <f t="shared" si="13"/>
        <v>N01</v>
      </c>
      <c r="F63" s="29" t="s">
        <v>58</v>
      </c>
      <c r="G63" s="29">
        <v>40</v>
      </c>
      <c r="H63" s="37" t="s">
        <v>584</v>
      </c>
      <c r="I63">
        <f t="shared" si="14"/>
        <v>1</v>
      </c>
      <c r="J63">
        <f t="shared" si="15"/>
        <v>40</v>
      </c>
      <c r="K63" t="str">
        <f t="shared" si="10"/>
        <v/>
      </c>
      <c r="L63">
        <f t="shared" si="11"/>
        <v>1</v>
      </c>
      <c r="M63" t="str">
        <f t="shared" si="12"/>
        <v>223</v>
      </c>
      <c r="N63" t="e">
        <f>VLOOKUP(B63,#REF!,3,0)</f>
        <v>#REF!</v>
      </c>
      <c r="O63" t="e">
        <f>VLOOKUP(B63&amp;F63,[1]HPTN!$H$2:$J$32,3,0)</f>
        <v>#N/A</v>
      </c>
    </row>
    <row r="64" spans="1:15" x14ac:dyDescent="0.25">
      <c r="A64" s="35" t="str">
        <f t="shared" si="8"/>
        <v>22366K63DH</v>
      </c>
      <c r="B64" s="36">
        <v>22366</v>
      </c>
      <c r="C64" s="30" t="s">
        <v>554</v>
      </c>
      <c r="D64" t="str">
        <f t="shared" si="9"/>
        <v>N01,N02</v>
      </c>
      <c r="E64" t="str">
        <f t="shared" si="13"/>
        <v>N01,N02</v>
      </c>
      <c r="F64" s="30" t="s">
        <v>63</v>
      </c>
      <c r="G64" s="30">
        <v>33</v>
      </c>
      <c r="H64" s="38" t="s">
        <v>584</v>
      </c>
      <c r="I64">
        <f t="shared" si="14"/>
        <v>2</v>
      </c>
      <c r="J64">
        <f t="shared" si="15"/>
        <v>73</v>
      </c>
      <c r="K64" t="str">
        <f t="shared" si="10"/>
        <v/>
      </c>
      <c r="L64">
        <f t="shared" si="11"/>
        <v>2</v>
      </c>
      <c r="M64" t="str">
        <f t="shared" si="12"/>
        <v>223</v>
      </c>
      <c r="N64" t="e">
        <f>VLOOKUP(B64,#REF!,3,0)</f>
        <v>#REF!</v>
      </c>
      <c r="O64" t="e">
        <f>VLOOKUP(B64&amp;F64,[1]HPTN!$H$2:$J$32,3,0)</f>
        <v>#N/A</v>
      </c>
    </row>
    <row r="65" spans="1:15" x14ac:dyDescent="0.25">
      <c r="A65" s="35" t="str">
        <f t="shared" si="8"/>
        <v>22366K63DH</v>
      </c>
      <c r="B65" s="35">
        <v>22366</v>
      </c>
      <c r="C65" s="29" t="s">
        <v>555</v>
      </c>
      <c r="D65" t="str">
        <f t="shared" si="9"/>
        <v>N01,N02,N03</v>
      </c>
      <c r="E65" t="str">
        <f t="shared" si="13"/>
        <v>N01,N02,N03</v>
      </c>
      <c r="F65" s="29" t="s">
        <v>61</v>
      </c>
      <c r="G65" s="29">
        <v>40</v>
      </c>
      <c r="H65" s="37" t="s">
        <v>584</v>
      </c>
      <c r="I65">
        <f t="shared" si="14"/>
        <v>3</v>
      </c>
      <c r="J65">
        <f t="shared" si="15"/>
        <v>113</v>
      </c>
      <c r="K65" t="str">
        <f t="shared" si="10"/>
        <v/>
      </c>
      <c r="L65">
        <f t="shared" si="11"/>
        <v>3</v>
      </c>
      <c r="M65" t="str">
        <f t="shared" si="12"/>
        <v>223</v>
      </c>
      <c r="N65" t="e">
        <f>VLOOKUP(B65,#REF!,3,0)</f>
        <v>#REF!</v>
      </c>
      <c r="O65" t="e">
        <f>VLOOKUP(B65&amp;F65,[1]HPTN!$H$2:$J$32,3,0)</f>
        <v>#N/A</v>
      </c>
    </row>
    <row r="66" spans="1:15" x14ac:dyDescent="0.25">
      <c r="A66" s="35" t="str">
        <f t="shared" ref="A66:A97" si="16">B66&amp;H66</f>
        <v>22366K63DH</v>
      </c>
      <c r="B66" s="36">
        <v>22366</v>
      </c>
      <c r="C66" s="30" t="s">
        <v>556</v>
      </c>
      <c r="D66" t="str">
        <f t="shared" ref="D66:D97" si="17">IF(AND(K66="x",LEN(E66)&gt;4),LEFT(E66,3)&amp;"-"&amp;RIGHT(E66,3),IF(LEN(K66)&lt;4,E66,""))</f>
        <v>N01,N02,N03,N04</v>
      </c>
      <c r="E66" t="str">
        <f t="shared" si="13"/>
        <v>N01,N02,N03,N04</v>
      </c>
      <c r="F66" s="30" t="s">
        <v>62</v>
      </c>
      <c r="G66" s="30">
        <v>34</v>
      </c>
      <c r="H66" s="38" t="s">
        <v>584</v>
      </c>
      <c r="I66">
        <f t="shared" si="14"/>
        <v>4</v>
      </c>
      <c r="J66">
        <f t="shared" si="15"/>
        <v>147</v>
      </c>
      <c r="K66" t="str">
        <f t="shared" ref="K66:K97" si="18">IF(A67&lt;&gt;A66,"X","")</f>
        <v/>
      </c>
      <c r="L66">
        <f t="shared" ref="L66:L97" si="19">LEN(E66)-LEN(SUBSTITUTE(E66,",",""))+1</f>
        <v>4</v>
      </c>
      <c r="M66" t="str">
        <f t="shared" ref="M66:M97" si="20">LEFT(A66,3)</f>
        <v>223</v>
      </c>
      <c r="N66" t="e">
        <f>VLOOKUP(B66,#REF!,3,0)</f>
        <v>#REF!</v>
      </c>
      <c r="O66" t="e">
        <f>VLOOKUP(B66&amp;F66,[1]HPTN!$H$2:$J$32,3,0)</f>
        <v>#N/A</v>
      </c>
    </row>
    <row r="67" spans="1:15" x14ac:dyDescent="0.25">
      <c r="A67" s="35" t="str">
        <f t="shared" si="16"/>
        <v>22366K63DH</v>
      </c>
      <c r="B67" s="35">
        <v>22366</v>
      </c>
      <c r="C67" s="29" t="s">
        <v>557</v>
      </c>
      <c r="D67" t="str">
        <f t="shared" si="17"/>
        <v>N01,N02,N03,N04,N05</v>
      </c>
      <c r="E67" t="str">
        <f t="shared" ref="E67:E98" si="21">IF(A67=A66,E66&amp;","&amp;F67,F67)</f>
        <v>N01,N02,N03,N04,N05</v>
      </c>
      <c r="F67" s="29" t="s">
        <v>60</v>
      </c>
      <c r="G67" s="29">
        <v>40</v>
      </c>
      <c r="H67" s="37" t="s">
        <v>584</v>
      </c>
      <c r="I67">
        <f t="shared" ref="I67:I98" si="22">IF(A67=A66,1+I66,1)</f>
        <v>5</v>
      </c>
      <c r="J67">
        <f t="shared" ref="J67:J98" si="23">IF(A67=A66,J66+G67,G67)</f>
        <v>187</v>
      </c>
      <c r="K67" t="str">
        <f t="shared" si="18"/>
        <v/>
      </c>
      <c r="L67">
        <f t="shared" si="19"/>
        <v>5</v>
      </c>
      <c r="M67" t="str">
        <f t="shared" si="20"/>
        <v>223</v>
      </c>
      <c r="N67" t="e">
        <f>VLOOKUP(B67,#REF!,3,0)</f>
        <v>#REF!</v>
      </c>
      <c r="O67" t="e">
        <f>VLOOKUP(B67&amp;F67,[1]HPTN!$H$2:$J$32,3,0)</f>
        <v>#N/A</v>
      </c>
    </row>
    <row r="68" spans="1:15" x14ac:dyDescent="0.25">
      <c r="A68" s="35" t="str">
        <f t="shared" si="16"/>
        <v>22366K63DH</v>
      </c>
      <c r="B68" s="36">
        <v>22366</v>
      </c>
      <c r="C68" s="30" t="s">
        <v>558</v>
      </c>
      <c r="D68" t="str">
        <f t="shared" si="17"/>
        <v>N01,N02,N03,N04,N05,N06</v>
      </c>
      <c r="E68" t="str">
        <f t="shared" si="21"/>
        <v>N01,N02,N03,N04,N05,N06</v>
      </c>
      <c r="F68" s="30" t="s">
        <v>59</v>
      </c>
      <c r="G68" s="30">
        <v>45</v>
      </c>
      <c r="H68" s="38" t="s">
        <v>584</v>
      </c>
      <c r="I68">
        <f t="shared" si="22"/>
        <v>6</v>
      </c>
      <c r="J68">
        <f t="shared" si="23"/>
        <v>232</v>
      </c>
      <c r="K68" t="str">
        <f t="shared" si="18"/>
        <v/>
      </c>
      <c r="L68">
        <f t="shared" si="19"/>
        <v>6</v>
      </c>
      <c r="M68" t="str">
        <f t="shared" si="20"/>
        <v>223</v>
      </c>
      <c r="N68" t="e">
        <f>VLOOKUP(B68,#REF!,3,0)</f>
        <v>#REF!</v>
      </c>
      <c r="O68" t="e">
        <f>VLOOKUP(B68&amp;F68,[1]HPTN!$H$2:$J$32,3,0)</f>
        <v>#N/A</v>
      </c>
    </row>
    <row r="69" spans="1:15" x14ac:dyDescent="0.25">
      <c r="A69" s="35" t="str">
        <f t="shared" si="16"/>
        <v>22366K63DH</v>
      </c>
      <c r="B69" s="35">
        <v>22366</v>
      </c>
      <c r="C69" s="29" t="s">
        <v>559</v>
      </c>
      <c r="D69" t="str">
        <f t="shared" si="17"/>
        <v>N01,N02,N03,N04,N05,N06,N07</v>
      </c>
      <c r="E69" t="str">
        <f t="shared" si="21"/>
        <v>N01,N02,N03,N04,N05,N06,N07</v>
      </c>
      <c r="F69" s="29" t="s">
        <v>80</v>
      </c>
      <c r="G69" s="29">
        <v>41</v>
      </c>
      <c r="H69" s="37" t="s">
        <v>584</v>
      </c>
      <c r="I69">
        <f t="shared" si="22"/>
        <v>7</v>
      </c>
      <c r="J69">
        <f t="shared" si="23"/>
        <v>273</v>
      </c>
      <c r="K69" t="str">
        <f t="shared" si="18"/>
        <v/>
      </c>
      <c r="L69">
        <f t="shared" si="19"/>
        <v>7</v>
      </c>
      <c r="M69" t="str">
        <f t="shared" si="20"/>
        <v>223</v>
      </c>
      <c r="N69" t="e">
        <f>VLOOKUP(B69,#REF!,3,0)</f>
        <v>#REF!</v>
      </c>
      <c r="O69" t="e">
        <f>VLOOKUP(B69&amp;F69,[1]HPTN!$H$2:$J$32,3,0)</f>
        <v>#N/A</v>
      </c>
    </row>
    <row r="70" spans="1:15" x14ac:dyDescent="0.25">
      <c r="A70" s="35" t="str">
        <f t="shared" si="16"/>
        <v>22366K63DH</v>
      </c>
      <c r="B70" s="36">
        <v>22366</v>
      </c>
      <c r="C70" s="30" t="s">
        <v>560</v>
      </c>
      <c r="D70" t="str">
        <f t="shared" si="17"/>
        <v>N01,N02,N03,N04,N05,N06,N07,N08</v>
      </c>
      <c r="E70" t="str">
        <f t="shared" si="21"/>
        <v>N01,N02,N03,N04,N05,N06,N07,N08</v>
      </c>
      <c r="F70" s="30" t="s">
        <v>65</v>
      </c>
      <c r="G70" s="30">
        <v>39</v>
      </c>
      <c r="H70" s="38" t="s">
        <v>584</v>
      </c>
      <c r="I70">
        <f t="shared" si="22"/>
        <v>8</v>
      </c>
      <c r="J70">
        <f t="shared" si="23"/>
        <v>312</v>
      </c>
      <c r="K70" t="str">
        <f t="shared" si="18"/>
        <v/>
      </c>
      <c r="L70">
        <f t="shared" si="19"/>
        <v>8</v>
      </c>
      <c r="M70" t="str">
        <f t="shared" si="20"/>
        <v>223</v>
      </c>
      <c r="N70" t="e">
        <f>VLOOKUP(B70,#REF!,3,0)</f>
        <v>#REF!</v>
      </c>
      <c r="O70" t="e">
        <f>VLOOKUP(B70&amp;F70,[1]HPTN!$H$2:$J$32,3,0)</f>
        <v>#N/A</v>
      </c>
    </row>
    <row r="71" spans="1:15" x14ac:dyDescent="0.25">
      <c r="A71" s="35" t="str">
        <f t="shared" si="16"/>
        <v>22366K63DH</v>
      </c>
      <c r="B71" s="35">
        <v>22366</v>
      </c>
      <c r="C71" s="29" t="s">
        <v>561</v>
      </c>
      <c r="D71" t="str">
        <f t="shared" si="17"/>
        <v>N01,N02,N03,N04,N05,N06,N07,N08,N09</v>
      </c>
      <c r="E71" t="str">
        <f t="shared" si="21"/>
        <v>N01,N02,N03,N04,N05,N06,N07,N08,N09</v>
      </c>
      <c r="F71" s="29" t="s">
        <v>64</v>
      </c>
      <c r="G71" s="29">
        <v>45</v>
      </c>
      <c r="H71" s="37" t="s">
        <v>584</v>
      </c>
      <c r="I71">
        <f t="shared" si="22"/>
        <v>9</v>
      </c>
      <c r="J71">
        <f t="shared" si="23"/>
        <v>357</v>
      </c>
      <c r="K71" t="str">
        <f t="shared" si="18"/>
        <v/>
      </c>
      <c r="L71">
        <f t="shared" si="19"/>
        <v>9</v>
      </c>
      <c r="M71" t="str">
        <f t="shared" si="20"/>
        <v>223</v>
      </c>
      <c r="N71" t="e">
        <f>VLOOKUP(B71,#REF!,3,0)</f>
        <v>#REF!</v>
      </c>
      <c r="O71" t="e">
        <f>VLOOKUP(B71&amp;F71,[1]HPTN!$H$2:$J$32,3,0)</f>
        <v>#N/A</v>
      </c>
    </row>
    <row r="72" spans="1:15" x14ac:dyDescent="0.25">
      <c r="A72" s="35" t="str">
        <f t="shared" si="16"/>
        <v>22366K63DH</v>
      </c>
      <c r="B72" s="36">
        <v>22366</v>
      </c>
      <c r="C72" s="30" t="s">
        <v>636</v>
      </c>
      <c r="D72" t="str">
        <f t="shared" si="17"/>
        <v>N01-N10</v>
      </c>
      <c r="E72" t="str">
        <f t="shared" si="21"/>
        <v>N01,N02,N03,N04,N05,N06,N07,N08,N09,N10</v>
      </c>
      <c r="F72" s="30" t="s">
        <v>81</v>
      </c>
      <c r="G72" s="30">
        <v>43</v>
      </c>
      <c r="H72" s="38" t="s">
        <v>584</v>
      </c>
      <c r="I72">
        <f t="shared" si="22"/>
        <v>10</v>
      </c>
      <c r="J72">
        <f t="shared" si="23"/>
        <v>400</v>
      </c>
      <c r="K72" t="str">
        <f t="shared" si="18"/>
        <v>X</v>
      </c>
      <c r="L72">
        <f t="shared" si="19"/>
        <v>10</v>
      </c>
      <c r="M72" t="str">
        <f t="shared" si="20"/>
        <v>223</v>
      </c>
      <c r="N72" t="e">
        <f>VLOOKUP(B72,#REF!,3,0)</f>
        <v>#REF!</v>
      </c>
      <c r="O72" t="e">
        <f>VLOOKUP(B72&amp;F72,[1]HPTN!$H$2:$J$32,3,0)</f>
        <v>#N/A</v>
      </c>
    </row>
    <row r="73" spans="1:15" x14ac:dyDescent="0.25">
      <c r="A73" s="35" t="str">
        <f t="shared" si="16"/>
        <v>22729K60DH</v>
      </c>
      <c r="B73" s="36">
        <v>22729</v>
      </c>
      <c r="C73" s="30" t="s">
        <v>519</v>
      </c>
      <c r="D73" t="str">
        <f t="shared" si="17"/>
        <v>N02</v>
      </c>
      <c r="E73" t="str">
        <f t="shared" si="21"/>
        <v>N02</v>
      </c>
      <c r="F73" s="30" t="s">
        <v>63</v>
      </c>
      <c r="G73" s="30">
        <v>22</v>
      </c>
      <c r="H73" s="38" t="s">
        <v>581</v>
      </c>
      <c r="I73">
        <f t="shared" si="22"/>
        <v>1</v>
      </c>
      <c r="J73">
        <f t="shared" si="23"/>
        <v>22</v>
      </c>
      <c r="K73" t="str">
        <f t="shared" si="18"/>
        <v/>
      </c>
      <c r="L73">
        <f t="shared" si="19"/>
        <v>1</v>
      </c>
      <c r="M73" t="str">
        <f t="shared" si="20"/>
        <v>227</v>
      </c>
      <c r="N73" t="e">
        <f>VLOOKUP(B73,#REF!,3,0)</f>
        <v>#REF!</v>
      </c>
      <c r="O73" t="e">
        <f>VLOOKUP(B73&amp;F73,[1]HPTN!$H$2:$J$32,3,0)</f>
        <v>#N/A</v>
      </c>
    </row>
    <row r="74" spans="1:15" x14ac:dyDescent="0.25">
      <c r="A74" s="35" t="str">
        <f t="shared" si="16"/>
        <v>22729K60DH</v>
      </c>
      <c r="B74" s="35">
        <v>22729</v>
      </c>
      <c r="C74" s="29" t="s">
        <v>520</v>
      </c>
      <c r="D74" t="str">
        <f t="shared" si="17"/>
        <v>N02,N03</v>
      </c>
      <c r="E74" t="str">
        <f t="shared" si="21"/>
        <v>N02,N03</v>
      </c>
      <c r="F74" s="29" t="s">
        <v>61</v>
      </c>
      <c r="G74" s="29">
        <v>22</v>
      </c>
      <c r="H74" s="37" t="s">
        <v>581</v>
      </c>
      <c r="I74">
        <f t="shared" si="22"/>
        <v>2</v>
      </c>
      <c r="J74">
        <f t="shared" si="23"/>
        <v>44</v>
      </c>
      <c r="K74" t="str">
        <f t="shared" si="18"/>
        <v/>
      </c>
      <c r="L74">
        <f t="shared" si="19"/>
        <v>2</v>
      </c>
      <c r="M74" t="str">
        <f t="shared" si="20"/>
        <v>227</v>
      </c>
      <c r="N74" t="e">
        <f>VLOOKUP(B74,#REF!,3,0)</f>
        <v>#REF!</v>
      </c>
      <c r="O74" t="e">
        <f>VLOOKUP(B74&amp;F74,[1]HPTN!$H$2:$J$32,3,0)</f>
        <v>#N/A</v>
      </c>
    </row>
    <row r="75" spans="1:15" x14ac:dyDescent="0.25">
      <c r="A75" s="35" t="str">
        <f t="shared" si="16"/>
        <v>22729K60DH</v>
      </c>
      <c r="B75" s="36">
        <v>22729</v>
      </c>
      <c r="C75" s="30" t="s">
        <v>283</v>
      </c>
      <c r="D75" t="str">
        <f t="shared" si="17"/>
        <v>N02-N04</v>
      </c>
      <c r="E75" t="str">
        <f t="shared" si="21"/>
        <v>N02,N03,N04</v>
      </c>
      <c r="F75" s="30" t="s">
        <v>62</v>
      </c>
      <c r="G75" s="30">
        <v>29</v>
      </c>
      <c r="H75" s="38" t="s">
        <v>581</v>
      </c>
      <c r="I75">
        <f t="shared" si="22"/>
        <v>3</v>
      </c>
      <c r="J75">
        <f t="shared" si="23"/>
        <v>73</v>
      </c>
      <c r="K75" t="str">
        <f t="shared" si="18"/>
        <v>X</v>
      </c>
      <c r="L75">
        <f t="shared" si="19"/>
        <v>3</v>
      </c>
      <c r="M75" t="str">
        <f t="shared" si="20"/>
        <v>227</v>
      </c>
      <c r="N75" t="e">
        <f>VLOOKUP(B75,#REF!,3,0)</f>
        <v>#REF!</v>
      </c>
      <c r="O75" t="e">
        <f>VLOOKUP(B75&amp;F75,[1]HPTN!$H$2:$J$32,3,0)</f>
        <v>#N/A</v>
      </c>
    </row>
    <row r="76" spans="1:15" x14ac:dyDescent="0.25">
      <c r="A76" s="35" t="str">
        <f t="shared" si="16"/>
        <v>23311K63DH</v>
      </c>
      <c r="B76" s="35">
        <v>23311</v>
      </c>
      <c r="C76" s="29" t="s">
        <v>539</v>
      </c>
      <c r="D76" t="str">
        <f t="shared" si="17"/>
        <v>N01</v>
      </c>
      <c r="E76" t="str">
        <f t="shared" si="21"/>
        <v>N01</v>
      </c>
      <c r="F76" s="29" t="s">
        <v>58</v>
      </c>
      <c r="G76" s="29">
        <v>34</v>
      </c>
      <c r="H76" s="37" t="s">
        <v>584</v>
      </c>
      <c r="I76">
        <f t="shared" si="22"/>
        <v>1</v>
      </c>
      <c r="J76">
        <f t="shared" si="23"/>
        <v>34</v>
      </c>
      <c r="K76" t="str">
        <f t="shared" si="18"/>
        <v/>
      </c>
      <c r="L76">
        <f t="shared" si="19"/>
        <v>1</v>
      </c>
      <c r="M76" t="str">
        <f t="shared" si="20"/>
        <v>233</v>
      </c>
      <c r="N76" t="e">
        <f>VLOOKUP(B76,#REF!,3,0)</f>
        <v>#REF!</v>
      </c>
      <c r="O76" t="e">
        <f>VLOOKUP(B76&amp;F76,[1]HPTN!$H$2:$J$32,3,0)</f>
        <v>#N/A</v>
      </c>
    </row>
    <row r="77" spans="1:15" x14ac:dyDescent="0.25">
      <c r="A77" s="35" t="str">
        <f t="shared" si="16"/>
        <v>23311K63DH</v>
      </c>
      <c r="B77" s="36">
        <v>23311</v>
      </c>
      <c r="C77" s="30" t="s">
        <v>645</v>
      </c>
      <c r="D77" t="str">
        <f t="shared" si="17"/>
        <v>N01-N02</v>
      </c>
      <c r="E77" t="str">
        <f t="shared" si="21"/>
        <v>N01,N02</v>
      </c>
      <c r="F77" s="30" t="s">
        <v>63</v>
      </c>
      <c r="G77" s="30">
        <v>30</v>
      </c>
      <c r="H77" s="38" t="s">
        <v>584</v>
      </c>
      <c r="I77">
        <f t="shared" si="22"/>
        <v>2</v>
      </c>
      <c r="J77">
        <f t="shared" si="23"/>
        <v>64</v>
      </c>
      <c r="K77" t="str">
        <f t="shared" si="18"/>
        <v>X</v>
      </c>
      <c r="L77">
        <f t="shared" si="19"/>
        <v>2</v>
      </c>
      <c r="M77" t="str">
        <f t="shared" si="20"/>
        <v>233</v>
      </c>
      <c r="N77" t="e">
        <f>VLOOKUP(B77,#REF!,3,0)</f>
        <v>#REF!</v>
      </c>
      <c r="O77" t="e">
        <f>VLOOKUP(B77&amp;F77,[1]HPTN!$H$2:$J$32,3,0)</f>
        <v>#N/A</v>
      </c>
    </row>
    <row r="78" spans="1:15" x14ac:dyDescent="0.25">
      <c r="A78" s="35" t="str">
        <f t="shared" si="16"/>
        <v>25307K62DH</v>
      </c>
      <c r="B78" s="36">
        <v>25307</v>
      </c>
      <c r="C78" s="30" t="s">
        <v>521</v>
      </c>
      <c r="D78" t="str">
        <f t="shared" si="17"/>
        <v>N01</v>
      </c>
      <c r="E78" t="str">
        <f t="shared" si="21"/>
        <v>N01</v>
      </c>
      <c r="F78" s="30" t="s">
        <v>58</v>
      </c>
      <c r="G78" s="30">
        <v>44</v>
      </c>
      <c r="H78" s="38" t="s">
        <v>582</v>
      </c>
      <c r="I78">
        <f t="shared" si="22"/>
        <v>1</v>
      </c>
      <c r="J78">
        <f t="shared" si="23"/>
        <v>44</v>
      </c>
      <c r="K78" t="str">
        <f t="shared" si="18"/>
        <v/>
      </c>
      <c r="L78">
        <f t="shared" si="19"/>
        <v>1</v>
      </c>
      <c r="M78" t="str">
        <f t="shared" si="20"/>
        <v>253</v>
      </c>
      <c r="N78" t="e">
        <f>VLOOKUP(B78,#REF!,3,0)</f>
        <v>#REF!</v>
      </c>
      <c r="O78" t="e">
        <f>VLOOKUP(B78&amp;F78,[1]HPTN!$H$2:$J$32,3,0)</f>
        <v>#N/A</v>
      </c>
    </row>
    <row r="79" spans="1:15" x14ac:dyDescent="0.25">
      <c r="A79" s="35" t="str">
        <f t="shared" si="16"/>
        <v>25307K62DH</v>
      </c>
      <c r="B79" s="35">
        <v>25307</v>
      </c>
      <c r="C79" s="29" t="s">
        <v>522</v>
      </c>
      <c r="D79" t="str">
        <f t="shared" si="17"/>
        <v>N01,N02</v>
      </c>
      <c r="E79" t="str">
        <f t="shared" si="21"/>
        <v>N01,N02</v>
      </c>
      <c r="F79" s="29" t="s">
        <v>63</v>
      </c>
      <c r="G79" s="29">
        <v>40</v>
      </c>
      <c r="H79" s="37" t="s">
        <v>582</v>
      </c>
      <c r="I79">
        <f t="shared" si="22"/>
        <v>2</v>
      </c>
      <c r="J79">
        <f t="shared" si="23"/>
        <v>84</v>
      </c>
      <c r="K79" t="str">
        <f t="shared" si="18"/>
        <v/>
      </c>
      <c r="L79">
        <f t="shared" si="19"/>
        <v>2</v>
      </c>
      <c r="M79" t="str">
        <f t="shared" si="20"/>
        <v>253</v>
      </c>
      <c r="N79" t="e">
        <f>VLOOKUP(B79,#REF!,3,0)</f>
        <v>#REF!</v>
      </c>
      <c r="O79" t="e">
        <f>VLOOKUP(B79&amp;F79,[1]HPTN!$H$2:$J$32,3,0)</f>
        <v>#N/A</v>
      </c>
    </row>
    <row r="80" spans="1:15" x14ac:dyDescent="0.25">
      <c r="A80" s="35" t="str">
        <f t="shared" si="16"/>
        <v>25307K62DH</v>
      </c>
      <c r="B80" s="36">
        <v>25307</v>
      </c>
      <c r="C80" s="30" t="s">
        <v>523</v>
      </c>
      <c r="D80" t="str">
        <f t="shared" si="17"/>
        <v>N01,N02,N03</v>
      </c>
      <c r="E80" t="str">
        <f t="shared" si="21"/>
        <v>N01,N02,N03</v>
      </c>
      <c r="F80" s="30" t="s">
        <v>61</v>
      </c>
      <c r="G80" s="30">
        <v>47</v>
      </c>
      <c r="H80" s="38" t="s">
        <v>582</v>
      </c>
      <c r="I80">
        <f t="shared" si="22"/>
        <v>3</v>
      </c>
      <c r="J80">
        <f t="shared" si="23"/>
        <v>131</v>
      </c>
      <c r="K80" t="str">
        <f t="shared" si="18"/>
        <v/>
      </c>
      <c r="L80">
        <f t="shared" si="19"/>
        <v>3</v>
      </c>
      <c r="M80" t="str">
        <f t="shared" si="20"/>
        <v>253</v>
      </c>
      <c r="N80" t="e">
        <f>VLOOKUP(B80,#REF!,3,0)</f>
        <v>#REF!</v>
      </c>
      <c r="O80" t="e">
        <f>VLOOKUP(B80&amp;F80,[1]HPTN!$H$2:$J$32,3,0)</f>
        <v>#N/A</v>
      </c>
    </row>
    <row r="81" spans="1:15" x14ac:dyDescent="0.25">
      <c r="A81" s="35" t="str">
        <f t="shared" si="16"/>
        <v>25307K62DH</v>
      </c>
      <c r="B81" s="35">
        <v>25307</v>
      </c>
      <c r="C81" s="29" t="s">
        <v>524</v>
      </c>
      <c r="D81" t="str">
        <f t="shared" si="17"/>
        <v>N01,N02,N03,N04</v>
      </c>
      <c r="E81" t="str">
        <f t="shared" si="21"/>
        <v>N01,N02,N03,N04</v>
      </c>
      <c r="F81" s="29" t="s">
        <v>62</v>
      </c>
      <c r="G81" s="29">
        <v>33</v>
      </c>
      <c r="H81" s="37" t="s">
        <v>582</v>
      </c>
      <c r="I81">
        <f t="shared" si="22"/>
        <v>4</v>
      </c>
      <c r="J81">
        <f t="shared" si="23"/>
        <v>164</v>
      </c>
      <c r="K81" t="str">
        <f t="shared" si="18"/>
        <v/>
      </c>
      <c r="L81">
        <f t="shared" si="19"/>
        <v>4</v>
      </c>
      <c r="M81" t="str">
        <f t="shared" si="20"/>
        <v>253</v>
      </c>
      <c r="N81" t="e">
        <f>VLOOKUP(B81,#REF!,3,0)</f>
        <v>#REF!</v>
      </c>
      <c r="O81" t="e">
        <f>VLOOKUP(B81&amp;F81,[1]HPTN!$H$2:$J$32,3,0)</f>
        <v>#N/A</v>
      </c>
    </row>
    <row r="82" spans="1:15" x14ac:dyDescent="0.25">
      <c r="A82" s="35" t="str">
        <f t="shared" si="16"/>
        <v>25307K62DH</v>
      </c>
      <c r="B82" s="36">
        <v>25307</v>
      </c>
      <c r="C82" s="30" t="s">
        <v>286</v>
      </c>
      <c r="D82" t="str">
        <f t="shared" si="17"/>
        <v>N01-N05</v>
      </c>
      <c r="E82" t="str">
        <f t="shared" si="21"/>
        <v>N01,N02,N03,N04,N05</v>
      </c>
      <c r="F82" s="30" t="s">
        <v>60</v>
      </c>
      <c r="G82" s="30">
        <v>30</v>
      </c>
      <c r="H82" s="38" t="s">
        <v>582</v>
      </c>
      <c r="I82">
        <f t="shared" si="22"/>
        <v>5</v>
      </c>
      <c r="J82">
        <f t="shared" si="23"/>
        <v>194</v>
      </c>
      <c r="K82" t="str">
        <f t="shared" si="18"/>
        <v>X</v>
      </c>
      <c r="L82">
        <f t="shared" si="19"/>
        <v>5</v>
      </c>
      <c r="M82" t="str">
        <f t="shared" si="20"/>
        <v>253</v>
      </c>
      <c r="N82" t="e">
        <f>VLOOKUP(B82,#REF!,3,0)</f>
        <v>#REF!</v>
      </c>
      <c r="O82" t="e">
        <f>VLOOKUP(B82&amp;F82,[1]HPTN!$H$2:$J$32,3,0)</f>
        <v>#N/A</v>
      </c>
    </row>
    <row r="83" spans="1:15" x14ac:dyDescent="0.25">
      <c r="A83" s="35" t="str">
        <f t="shared" si="16"/>
        <v>25324K62DH</v>
      </c>
      <c r="B83" s="36">
        <v>25324</v>
      </c>
      <c r="C83" s="30" t="s">
        <v>579</v>
      </c>
      <c r="D83" t="str">
        <f t="shared" si="17"/>
        <v>N01</v>
      </c>
      <c r="E83" t="str">
        <f t="shared" si="21"/>
        <v>N01</v>
      </c>
      <c r="F83" s="30" t="s">
        <v>58</v>
      </c>
      <c r="G83" s="30">
        <v>45</v>
      </c>
      <c r="H83" s="38" t="s">
        <v>582</v>
      </c>
      <c r="I83">
        <f t="shared" si="22"/>
        <v>1</v>
      </c>
      <c r="J83">
        <f t="shared" si="23"/>
        <v>45</v>
      </c>
      <c r="K83" t="str">
        <f t="shared" si="18"/>
        <v/>
      </c>
      <c r="L83">
        <f t="shared" si="19"/>
        <v>1</v>
      </c>
      <c r="M83" t="str">
        <f t="shared" si="20"/>
        <v>253</v>
      </c>
      <c r="N83" t="e">
        <f>VLOOKUP(B83,#REF!,3,0)</f>
        <v>#REF!</v>
      </c>
      <c r="O83" t="e">
        <f>VLOOKUP(B83&amp;F83,[1]HPTN!$H$2:$J$32,3,0)</f>
        <v>#N/A</v>
      </c>
    </row>
    <row r="84" spans="1:15" x14ac:dyDescent="0.25">
      <c r="A84" s="35" t="str">
        <f t="shared" si="16"/>
        <v>25324K62DH</v>
      </c>
      <c r="B84" s="35">
        <v>25324</v>
      </c>
      <c r="C84" s="29" t="s">
        <v>580</v>
      </c>
      <c r="D84" t="str">
        <f t="shared" si="17"/>
        <v>N01,N02</v>
      </c>
      <c r="E84" t="str">
        <f t="shared" si="21"/>
        <v>N01,N02</v>
      </c>
      <c r="F84" s="29" t="s">
        <v>63</v>
      </c>
      <c r="G84" s="29">
        <v>44</v>
      </c>
      <c r="H84" s="37" t="s">
        <v>582</v>
      </c>
      <c r="I84">
        <f t="shared" si="22"/>
        <v>2</v>
      </c>
      <c r="J84">
        <f t="shared" si="23"/>
        <v>89</v>
      </c>
      <c r="K84" t="str">
        <f t="shared" si="18"/>
        <v/>
      </c>
      <c r="L84">
        <f t="shared" si="19"/>
        <v>2</v>
      </c>
      <c r="M84" t="str">
        <f t="shared" si="20"/>
        <v>253</v>
      </c>
      <c r="N84" t="e">
        <f>VLOOKUP(B84,#REF!,3,0)</f>
        <v>#REF!</v>
      </c>
      <c r="O84" t="e">
        <f>VLOOKUP(B84&amp;F84,[1]HPTN!$H$2:$J$32,3,0)</f>
        <v>#N/A</v>
      </c>
    </row>
    <row r="85" spans="1:15" x14ac:dyDescent="0.25">
      <c r="A85" s="35" t="str">
        <f t="shared" si="16"/>
        <v>25324K62DH</v>
      </c>
      <c r="B85" s="36">
        <v>25324</v>
      </c>
      <c r="C85" s="30" t="s">
        <v>288</v>
      </c>
      <c r="D85" t="str">
        <f t="shared" si="17"/>
        <v>N01-N03</v>
      </c>
      <c r="E85" t="str">
        <f t="shared" si="21"/>
        <v>N01,N02,N03</v>
      </c>
      <c r="F85" s="30" t="s">
        <v>61</v>
      </c>
      <c r="G85" s="30">
        <v>43</v>
      </c>
      <c r="H85" s="38" t="s">
        <v>582</v>
      </c>
      <c r="I85">
        <f t="shared" si="22"/>
        <v>3</v>
      </c>
      <c r="J85">
        <f t="shared" si="23"/>
        <v>132</v>
      </c>
      <c r="K85" t="str">
        <f t="shared" si="18"/>
        <v>X</v>
      </c>
      <c r="L85">
        <f t="shared" si="19"/>
        <v>3</v>
      </c>
      <c r="M85" t="str">
        <f t="shared" si="20"/>
        <v>253</v>
      </c>
      <c r="N85" t="e">
        <f>VLOOKUP(B85,#REF!,3,0)</f>
        <v>#REF!</v>
      </c>
      <c r="O85" t="e">
        <f>VLOOKUP(B85&amp;F85,[1]HPTN!$H$2:$J$32,3,0)</f>
        <v>#N/A</v>
      </c>
    </row>
    <row r="86" spans="1:15" x14ac:dyDescent="0.25">
      <c r="A86" s="35" t="str">
        <f t="shared" si="16"/>
        <v>25328K61DH</v>
      </c>
      <c r="B86" s="36">
        <v>25328</v>
      </c>
      <c r="C86" s="30" t="s">
        <v>549</v>
      </c>
      <c r="D86" t="str">
        <f t="shared" si="17"/>
        <v>N01</v>
      </c>
      <c r="E86" t="str">
        <f t="shared" si="21"/>
        <v>N01</v>
      </c>
      <c r="F86" s="30" t="s">
        <v>58</v>
      </c>
      <c r="G86" s="30">
        <v>48</v>
      </c>
      <c r="H86" s="38" t="s">
        <v>583</v>
      </c>
      <c r="I86">
        <f t="shared" si="22"/>
        <v>1</v>
      </c>
      <c r="J86">
        <f t="shared" si="23"/>
        <v>48</v>
      </c>
      <c r="K86" t="str">
        <f t="shared" si="18"/>
        <v/>
      </c>
      <c r="L86">
        <f t="shared" si="19"/>
        <v>1</v>
      </c>
      <c r="M86" t="str">
        <f t="shared" si="20"/>
        <v>253</v>
      </c>
      <c r="N86" t="e">
        <f>VLOOKUP(B86,#REF!,3,0)</f>
        <v>#REF!</v>
      </c>
      <c r="O86" t="e">
        <f>VLOOKUP(B86&amp;F86,[1]HPTN!$H$2:$J$32,3,0)</f>
        <v>#N/A</v>
      </c>
    </row>
    <row r="87" spans="1:15" x14ac:dyDescent="0.25">
      <c r="A87" s="35" t="str">
        <f t="shared" si="16"/>
        <v>25328K61DH</v>
      </c>
      <c r="B87" s="35">
        <v>25328</v>
      </c>
      <c r="C87" s="29" t="s">
        <v>550</v>
      </c>
      <c r="D87" t="str">
        <f t="shared" si="17"/>
        <v>N01,N02</v>
      </c>
      <c r="E87" t="str">
        <f t="shared" si="21"/>
        <v>N01,N02</v>
      </c>
      <c r="F87" s="29" t="s">
        <v>63</v>
      </c>
      <c r="G87" s="29">
        <v>34</v>
      </c>
      <c r="H87" s="37" t="s">
        <v>583</v>
      </c>
      <c r="I87">
        <f t="shared" si="22"/>
        <v>2</v>
      </c>
      <c r="J87">
        <f t="shared" si="23"/>
        <v>82</v>
      </c>
      <c r="K87" t="str">
        <f t="shared" si="18"/>
        <v/>
      </c>
      <c r="L87">
        <f t="shared" si="19"/>
        <v>2</v>
      </c>
      <c r="M87" t="str">
        <f t="shared" si="20"/>
        <v>253</v>
      </c>
      <c r="N87" t="e">
        <f>VLOOKUP(B87,#REF!,3,0)</f>
        <v>#REF!</v>
      </c>
      <c r="O87" t="e">
        <f>VLOOKUP(B87&amp;F87,[1]HPTN!$H$2:$J$32,3,0)</f>
        <v>#N/A</v>
      </c>
    </row>
    <row r="88" spans="1:15" x14ac:dyDescent="0.25">
      <c r="A88" s="35" t="str">
        <f t="shared" si="16"/>
        <v>25328K61DH</v>
      </c>
      <c r="B88" s="36">
        <v>25328</v>
      </c>
      <c r="C88" s="30" t="s">
        <v>551</v>
      </c>
      <c r="D88" t="str">
        <f t="shared" si="17"/>
        <v>N01,N02,N03</v>
      </c>
      <c r="E88" t="str">
        <f t="shared" si="21"/>
        <v>N01,N02,N03</v>
      </c>
      <c r="F88" s="30" t="s">
        <v>61</v>
      </c>
      <c r="G88" s="30">
        <v>52</v>
      </c>
      <c r="H88" s="38" t="s">
        <v>583</v>
      </c>
      <c r="I88">
        <f t="shared" si="22"/>
        <v>3</v>
      </c>
      <c r="J88">
        <f t="shared" si="23"/>
        <v>134</v>
      </c>
      <c r="K88" t="str">
        <f t="shared" si="18"/>
        <v/>
      </c>
      <c r="L88">
        <f t="shared" si="19"/>
        <v>3</v>
      </c>
      <c r="M88" t="str">
        <f t="shared" si="20"/>
        <v>253</v>
      </c>
      <c r="N88" t="e">
        <f>VLOOKUP(B88,#REF!,3,0)</f>
        <v>#REF!</v>
      </c>
      <c r="O88" t="e">
        <f>VLOOKUP(B88&amp;F88,[1]HPTN!$H$2:$J$32,3,0)</f>
        <v>#N/A</v>
      </c>
    </row>
    <row r="89" spans="1:15" x14ac:dyDescent="0.25">
      <c r="A89" s="35" t="str">
        <f t="shared" si="16"/>
        <v>25328K61DH</v>
      </c>
      <c r="B89" s="35">
        <v>25328</v>
      </c>
      <c r="C89" s="29" t="s">
        <v>552</v>
      </c>
      <c r="D89" t="str">
        <f t="shared" si="17"/>
        <v>N01,N02,N03,N04</v>
      </c>
      <c r="E89" t="str">
        <f t="shared" si="21"/>
        <v>N01,N02,N03,N04</v>
      </c>
      <c r="F89" s="29" t="s">
        <v>62</v>
      </c>
      <c r="G89" s="29">
        <v>48</v>
      </c>
      <c r="H89" s="37" t="s">
        <v>583</v>
      </c>
      <c r="I89">
        <f t="shared" si="22"/>
        <v>4</v>
      </c>
      <c r="J89">
        <f t="shared" si="23"/>
        <v>182</v>
      </c>
      <c r="K89" t="str">
        <f t="shared" si="18"/>
        <v/>
      </c>
      <c r="L89">
        <f t="shared" si="19"/>
        <v>4</v>
      </c>
      <c r="M89" t="str">
        <f t="shared" si="20"/>
        <v>253</v>
      </c>
      <c r="N89" t="e">
        <f>VLOOKUP(B89,#REF!,3,0)</f>
        <v>#REF!</v>
      </c>
      <c r="O89" t="e">
        <f>VLOOKUP(B89&amp;F89,[1]HPTN!$H$2:$J$32,3,0)</f>
        <v>#N/A</v>
      </c>
    </row>
    <row r="90" spans="1:15" x14ac:dyDescent="0.25">
      <c r="A90" s="35" t="str">
        <f t="shared" si="16"/>
        <v>25328K61DH</v>
      </c>
      <c r="B90" s="36">
        <v>25328</v>
      </c>
      <c r="C90" s="30" t="s">
        <v>648</v>
      </c>
      <c r="D90" t="str">
        <f t="shared" si="17"/>
        <v>N01-N06</v>
      </c>
      <c r="E90" t="str">
        <f t="shared" si="21"/>
        <v>N01,N02,N03,N04,N06</v>
      </c>
      <c r="F90" s="30" t="s">
        <v>59</v>
      </c>
      <c r="G90" s="30">
        <v>52</v>
      </c>
      <c r="H90" s="38" t="s">
        <v>583</v>
      </c>
      <c r="I90">
        <f t="shared" si="22"/>
        <v>5</v>
      </c>
      <c r="J90">
        <f t="shared" si="23"/>
        <v>234</v>
      </c>
      <c r="K90" t="str">
        <f t="shared" si="18"/>
        <v>X</v>
      </c>
      <c r="L90">
        <f t="shared" si="19"/>
        <v>5</v>
      </c>
      <c r="M90" t="str">
        <f t="shared" si="20"/>
        <v>253</v>
      </c>
      <c r="N90" t="e">
        <f>VLOOKUP(B90,#REF!,3,0)</f>
        <v>#REF!</v>
      </c>
      <c r="O90" t="e">
        <f>VLOOKUP(B90&amp;F90,[1]HPTN!$H$2:$J$32,3,0)</f>
        <v>#N/A</v>
      </c>
    </row>
    <row r="91" spans="1:15" x14ac:dyDescent="0.25">
      <c r="A91" s="35" t="str">
        <f t="shared" si="16"/>
        <v>25332K63DH</v>
      </c>
      <c r="B91" s="35">
        <v>25332</v>
      </c>
      <c r="C91" s="29" t="s">
        <v>562</v>
      </c>
      <c r="D91" t="str">
        <f t="shared" si="17"/>
        <v>N01</v>
      </c>
      <c r="E91" t="str">
        <f t="shared" si="21"/>
        <v>N01</v>
      </c>
      <c r="F91" s="29" t="s">
        <v>58</v>
      </c>
      <c r="G91" s="29">
        <v>23</v>
      </c>
      <c r="H91" s="37" t="s">
        <v>584</v>
      </c>
      <c r="I91">
        <f t="shared" si="22"/>
        <v>1</v>
      </c>
      <c r="J91">
        <f t="shared" si="23"/>
        <v>23</v>
      </c>
      <c r="K91" t="str">
        <f t="shared" si="18"/>
        <v/>
      </c>
      <c r="L91">
        <f t="shared" si="19"/>
        <v>1</v>
      </c>
      <c r="M91" t="str">
        <f t="shared" si="20"/>
        <v>253</v>
      </c>
      <c r="N91" t="e">
        <f>VLOOKUP(B91,#REF!,3,0)</f>
        <v>#REF!</v>
      </c>
      <c r="O91" t="e">
        <f>VLOOKUP(B91&amp;F91,[1]HPTN!$H$2:$J$32,3,0)</f>
        <v>#N/A</v>
      </c>
    </row>
    <row r="92" spans="1:15" x14ac:dyDescent="0.25">
      <c r="A92" s="35" t="str">
        <f t="shared" si="16"/>
        <v>25332K63DH</v>
      </c>
      <c r="B92" s="36">
        <v>25332</v>
      </c>
      <c r="C92" s="30" t="s">
        <v>563</v>
      </c>
      <c r="D92" t="str">
        <f t="shared" si="17"/>
        <v>N01,N02</v>
      </c>
      <c r="E92" t="str">
        <f t="shared" si="21"/>
        <v>N01,N02</v>
      </c>
      <c r="F92" s="30" t="s">
        <v>63</v>
      </c>
      <c r="G92" s="30">
        <v>23</v>
      </c>
      <c r="H92" s="38" t="s">
        <v>584</v>
      </c>
      <c r="I92">
        <f t="shared" si="22"/>
        <v>2</v>
      </c>
      <c r="J92">
        <f t="shared" si="23"/>
        <v>46</v>
      </c>
      <c r="K92" t="str">
        <f t="shared" si="18"/>
        <v/>
      </c>
      <c r="L92">
        <f t="shared" si="19"/>
        <v>2</v>
      </c>
      <c r="M92" t="str">
        <f t="shared" si="20"/>
        <v>253</v>
      </c>
      <c r="N92" t="e">
        <f>VLOOKUP(B92,#REF!,3,0)</f>
        <v>#REF!</v>
      </c>
      <c r="O92" t="e">
        <f>VLOOKUP(B92&amp;F92,[1]HPTN!$H$2:$J$32,3,0)</f>
        <v>#N/A</v>
      </c>
    </row>
    <row r="93" spans="1:15" x14ac:dyDescent="0.25">
      <c r="A93" s="35" t="str">
        <f t="shared" si="16"/>
        <v>25332K63DH</v>
      </c>
      <c r="B93" s="35">
        <v>25332</v>
      </c>
      <c r="C93" s="29" t="s">
        <v>564</v>
      </c>
      <c r="D93" t="str">
        <f t="shared" si="17"/>
        <v>N01,N02,N03</v>
      </c>
      <c r="E93" t="str">
        <f t="shared" si="21"/>
        <v>N01,N02,N03</v>
      </c>
      <c r="F93" s="29" t="s">
        <v>61</v>
      </c>
      <c r="G93" s="29">
        <v>24</v>
      </c>
      <c r="H93" s="37" t="s">
        <v>584</v>
      </c>
      <c r="I93">
        <f t="shared" si="22"/>
        <v>3</v>
      </c>
      <c r="J93">
        <f t="shared" si="23"/>
        <v>70</v>
      </c>
      <c r="K93" t="str">
        <f t="shared" si="18"/>
        <v/>
      </c>
      <c r="L93">
        <f t="shared" si="19"/>
        <v>3</v>
      </c>
      <c r="M93" t="str">
        <f t="shared" si="20"/>
        <v>253</v>
      </c>
      <c r="N93" t="e">
        <f>VLOOKUP(B93,#REF!,3,0)</f>
        <v>#REF!</v>
      </c>
      <c r="O93" t="e">
        <f>VLOOKUP(B93&amp;F93,[1]HPTN!$H$2:$J$32,3,0)</f>
        <v>#N/A</v>
      </c>
    </row>
    <row r="94" spans="1:15" x14ac:dyDescent="0.25">
      <c r="A94" s="35" t="str">
        <f t="shared" si="16"/>
        <v>25332K63DH</v>
      </c>
      <c r="B94" s="36">
        <v>25332</v>
      </c>
      <c r="C94" s="30" t="s">
        <v>565</v>
      </c>
      <c r="D94" t="str">
        <f t="shared" si="17"/>
        <v>N01,N02,N03,N04</v>
      </c>
      <c r="E94" t="str">
        <f t="shared" si="21"/>
        <v>N01,N02,N03,N04</v>
      </c>
      <c r="F94" s="30" t="s">
        <v>62</v>
      </c>
      <c r="G94" s="30">
        <v>24</v>
      </c>
      <c r="H94" s="38" t="s">
        <v>584</v>
      </c>
      <c r="I94">
        <f t="shared" si="22"/>
        <v>4</v>
      </c>
      <c r="J94">
        <f t="shared" si="23"/>
        <v>94</v>
      </c>
      <c r="K94" t="str">
        <f t="shared" si="18"/>
        <v/>
      </c>
      <c r="L94">
        <f t="shared" si="19"/>
        <v>4</v>
      </c>
      <c r="M94" t="str">
        <f t="shared" si="20"/>
        <v>253</v>
      </c>
      <c r="N94" t="e">
        <f>VLOOKUP(B94,#REF!,3,0)</f>
        <v>#REF!</v>
      </c>
      <c r="O94" t="e">
        <f>VLOOKUP(B94&amp;F94,[1]HPTN!$H$2:$J$32,3,0)</f>
        <v>#N/A</v>
      </c>
    </row>
    <row r="95" spans="1:15" x14ac:dyDescent="0.25">
      <c r="A95" s="35" t="str">
        <f t="shared" si="16"/>
        <v>25332K63DH</v>
      </c>
      <c r="B95" s="35">
        <v>25332</v>
      </c>
      <c r="C95" s="29" t="s">
        <v>566</v>
      </c>
      <c r="D95" t="str">
        <f t="shared" si="17"/>
        <v>N01,N02,N03,N04,N05</v>
      </c>
      <c r="E95" t="str">
        <f t="shared" si="21"/>
        <v>N01,N02,N03,N04,N05</v>
      </c>
      <c r="F95" s="29" t="s">
        <v>60</v>
      </c>
      <c r="G95" s="29">
        <v>19</v>
      </c>
      <c r="H95" s="37" t="s">
        <v>584</v>
      </c>
      <c r="I95">
        <f t="shared" si="22"/>
        <v>5</v>
      </c>
      <c r="J95">
        <f t="shared" si="23"/>
        <v>113</v>
      </c>
      <c r="K95" t="str">
        <f t="shared" si="18"/>
        <v/>
      </c>
      <c r="L95">
        <f t="shared" si="19"/>
        <v>5</v>
      </c>
      <c r="M95" t="str">
        <f t="shared" si="20"/>
        <v>253</v>
      </c>
      <c r="N95" t="e">
        <f>VLOOKUP(B95,#REF!,3,0)</f>
        <v>#REF!</v>
      </c>
      <c r="O95" t="e">
        <f>VLOOKUP(B95&amp;F95,[1]HPTN!$H$2:$J$32,3,0)</f>
        <v>#N/A</v>
      </c>
    </row>
    <row r="96" spans="1:15" x14ac:dyDescent="0.25">
      <c r="A96" s="35" t="str">
        <f t="shared" si="16"/>
        <v>25332K63DH</v>
      </c>
      <c r="B96" s="36">
        <v>25332</v>
      </c>
      <c r="C96" s="30" t="s">
        <v>567</v>
      </c>
      <c r="D96" t="str">
        <f t="shared" si="17"/>
        <v>N01,N02,N03,N04,N05,N06</v>
      </c>
      <c r="E96" t="str">
        <f t="shared" si="21"/>
        <v>N01,N02,N03,N04,N05,N06</v>
      </c>
      <c r="F96" s="30" t="s">
        <v>59</v>
      </c>
      <c r="G96" s="30">
        <v>19</v>
      </c>
      <c r="H96" s="38" t="s">
        <v>584</v>
      </c>
      <c r="I96">
        <f t="shared" si="22"/>
        <v>6</v>
      </c>
      <c r="J96">
        <f t="shared" si="23"/>
        <v>132</v>
      </c>
      <c r="K96" t="str">
        <f t="shared" si="18"/>
        <v/>
      </c>
      <c r="L96">
        <f t="shared" si="19"/>
        <v>6</v>
      </c>
      <c r="M96" t="str">
        <f t="shared" si="20"/>
        <v>253</v>
      </c>
      <c r="N96" t="e">
        <f>VLOOKUP(B96,#REF!,3,0)</f>
        <v>#REF!</v>
      </c>
      <c r="O96" t="e">
        <f>VLOOKUP(B96&amp;F96,[1]HPTN!$H$2:$J$32,3,0)</f>
        <v>#N/A</v>
      </c>
    </row>
    <row r="97" spans="1:15" x14ac:dyDescent="0.25">
      <c r="A97" s="35" t="str">
        <f t="shared" si="16"/>
        <v>25332K63DH</v>
      </c>
      <c r="B97" s="35">
        <v>25332</v>
      </c>
      <c r="C97" s="29" t="s">
        <v>568</v>
      </c>
      <c r="D97" t="str">
        <f t="shared" si="17"/>
        <v>N01,N02,N03,N04,N05,N06,N07</v>
      </c>
      <c r="E97" t="str">
        <f t="shared" si="21"/>
        <v>N01,N02,N03,N04,N05,N06,N07</v>
      </c>
      <c r="F97" s="29" t="s">
        <v>80</v>
      </c>
      <c r="G97" s="29">
        <v>20</v>
      </c>
      <c r="H97" s="37" t="s">
        <v>584</v>
      </c>
      <c r="I97">
        <f t="shared" si="22"/>
        <v>7</v>
      </c>
      <c r="J97">
        <f t="shared" si="23"/>
        <v>152</v>
      </c>
      <c r="K97" t="str">
        <f t="shared" si="18"/>
        <v/>
      </c>
      <c r="L97">
        <f t="shared" si="19"/>
        <v>7</v>
      </c>
      <c r="M97" t="str">
        <f t="shared" si="20"/>
        <v>253</v>
      </c>
      <c r="N97" t="e">
        <f>VLOOKUP(B97,#REF!,3,0)</f>
        <v>#REF!</v>
      </c>
      <c r="O97" t="e">
        <f>VLOOKUP(B97&amp;F97,[1]HPTN!$H$2:$J$32,3,0)</f>
        <v>#N/A</v>
      </c>
    </row>
    <row r="98" spans="1:15" x14ac:dyDescent="0.25">
      <c r="A98" s="35" t="str">
        <f t="shared" ref="A98:A107" si="24">B98&amp;H98</f>
        <v>25332K63DH</v>
      </c>
      <c r="B98" s="36">
        <v>25332</v>
      </c>
      <c r="C98" s="30" t="s">
        <v>235</v>
      </c>
      <c r="D98" t="str">
        <f t="shared" ref="D98:D107" si="25">IF(AND(K98="x",LEN(E98)&gt;4),LEFT(E98,3)&amp;"-"&amp;RIGHT(E98,3),IF(LEN(K98)&lt;4,E98,""))</f>
        <v>N01-N08</v>
      </c>
      <c r="E98" t="str">
        <f t="shared" si="21"/>
        <v>N01,N02,N03,N04,N05,N06,N07,N08</v>
      </c>
      <c r="F98" s="30" t="s">
        <v>65</v>
      </c>
      <c r="G98" s="30">
        <v>19</v>
      </c>
      <c r="H98" s="38" t="s">
        <v>584</v>
      </c>
      <c r="I98">
        <f t="shared" si="22"/>
        <v>8</v>
      </c>
      <c r="J98">
        <f t="shared" si="23"/>
        <v>171</v>
      </c>
      <c r="K98" t="str">
        <f t="shared" ref="K98:K106" si="26">IF(A99&lt;&gt;A98,"X","")</f>
        <v>X</v>
      </c>
      <c r="L98">
        <f t="shared" ref="L98:L107" si="27">LEN(E98)-LEN(SUBSTITUTE(E98,",",""))+1</f>
        <v>8</v>
      </c>
      <c r="M98" t="str">
        <f t="shared" ref="M98:M107" si="28">LEFT(A98,3)</f>
        <v>253</v>
      </c>
      <c r="N98" t="e">
        <f>VLOOKUP(B98,#REF!,3,0)</f>
        <v>#REF!</v>
      </c>
      <c r="O98" t="e">
        <f>VLOOKUP(B98&amp;F98,[1]HPTN!$H$2:$J$32,3,0)</f>
        <v>#N/A</v>
      </c>
    </row>
    <row r="99" spans="1:15" x14ac:dyDescent="0.25">
      <c r="A99" s="35" t="str">
        <f t="shared" si="24"/>
        <v>25335K59DH2</v>
      </c>
      <c r="B99" s="35">
        <v>25335</v>
      </c>
      <c r="C99" s="29" t="s">
        <v>475</v>
      </c>
      <c r="D99" t="str">
        <f t="shared" si="25"/>
        <v>N01</v>
      </c>
      <c r="E99" t="str">
        <f t="shared" ref="E99:E107" si="29">IF(A99=A98,E98&amp;","&amp;F99,F99)</f>
        <v>N01</v>
      </c>
      <c r="F99" s="29" t="s">
        <v>58</v>
      </c>
      <c r="G99" s="29">
        <v>12</v>
      </c>
      <c r="H99" s="37" t="s">
        <v>585</v>
      </c>
      <c r="I99">
        <f t="shared" ref="I99:I107" si="30">IF(A99=A98,1+I98,1)</f>
        <v>1</v>
      </c>
      <c r="J99">
        <f t="shared" ref="J99:J107" si="31">IF(A99=A98,J98+G99,G99)</f>
        <v>12</v>
      </c>
      <c r="K99" t="str">
        <f t="shared" si="26"/>
        <v>X</v>
      </c>
      <c r="L99">
        <f t="shared" si="27"/>
        <v>1</v>
      </c>
      <c r="M99" t="str">
        <f t="shared" si="28"/>
        <v>253</v>
      </c>
      <c r="N99" t="e">
        <f>VLOOKUP(B99,#REF!,3,0)</f>
        <v>#REF!</v>
      </c>
      <c r="O99" t="e">
        <f>VLOOKUP(B99&amp;F99,[1]HPTN!$H$2:$J$32,3,0)</f>
        <v>#N/A</v>
      </c>
    </row>
    <row r="100" spans="1:15" x14ac:dyDescent="0.25">
      <c r="A100" s="35" t="str">
        <f t="shared" si="24"/>
        <v>25336K59DH2</v>
      </c>
      <c r="B100" s="35">
        <v>25336</v>
      </c>
      <c r="C100" s="29" t="s">
        <v>476</v>
      </c>
      <c r="D100" t="str">
        <f t="shared" si="25"/>
        <v>N01</v>
      </c>
      <c r="E100" t="str">
        <f t="shared" si="29"/>
        <v>N01</v>
      </c>
      <c r="F100" s="29" t="s">
        <v>58</v>
      </c>
      <c r="G100" s="29">
        <v>18</v>
      </c>
      <c r="H100" s="37" t="s">
        <v>585</v>
      </c>
      <c r="I100">
        <f t="shared" si="30"/>
        <v>1</v>
      </c>
      <c r="J100">
        <f t="shared" si="31"/>
        <v>18</v>
      </c>
      <c r="K100" t="str">
        <f t="shared" si="26"/>
        <v>X</v>
      </c>
      <c r="L100">
        <f t="shared" si="27"/>
        <v>1</v>
      </c>
      <c r="M100" t="str">
        <f t="shared" si="28"/>
        <v>253</v>
      </c>
      <c r="N100" t="e">
        <f>VLOOKUP(B100,#REF!,3,0)</f>
        <v>#REF!</v>
      </c>
      <c r="O100" t="e">
        <f>VLOOKUP(B100&amp;F100,[1]HPTN!$H$2:$J$32,3,0)</f>
        <v>#N/A</v>
      </c>
    </row>
    <row r="101" spans="1:15" x14ac:dyDescent="0.25">
      <c r="A101" s="35" t="str">
        <f t="shared" si="24"/>
        <v>25338K61DH</v>
      </c>
      <c r="B101" s="35">
        <v>25338</v>
      </c>
      <c r="C101" s="29" t="s">
        <v>578</v>
      </c>
      <c r="D101" t="str">
        <f t="shared" si="25"/>
        <v>N01</v>
      </c>
      <c r="E101" t="str">
        <f t="shared" si="29"/>
        <v>N01</v>
      </c>
      <c r="F101" s="29" t="s">
        <v>58</v>
      </c>
      <c r="G101" s="29">
        <v>52</v>
      </c>
      <c r="H101" s="37" t="s">
        <v>583</v>
      </c>
      <c r="I101">
        <f t="shared" si="30"/>
        <v>1</v>
      </c>
      <c r="J101">
        <f t="shared" si="31"/>
        <v>52</v>
      </c>
      <c r="K101" t="str">
        <f t="shared" si="26"/>
        <v/>
      </c>
      <c r="L101">
        <f t="shared" si="27"/>
        <v>1</v>
      </c>
      <c r="M101" t="str">
        <f t="shared" si="28"/>
        <v>253</v>
      </c>
      <c r="N101" t="e">
        <f>VLOOKUP(B101,#REF!,3,0)</f>
        <v>#REF!</v>
      </c>
      <c r="O101" t="e">
        <f>VLOOKUP(B101&amp;F101,[1]HPTN!$H$2:$J$32,3,0)</f>
        <v>#N/A</v>
      </c>
    </row>
    <row r="102" spans="1:15" x14ac:dyDescent="0.25">
      <c r="A102" s="35" t="str">
        <f t="shared" si="24"/>
        <v>25338K61DH</v>
      </c>
      <c r="B102" s="36">
        <v>25338</v>
      </c>
      <c r="C102" s="30" t="s">
        <v>649</v>
      </c>
      <c r="D102" t="str">
        <f t="shared" si="25"/>
        <v>N01-N02</v>
      </c>
      <c r="E102" t="str">
        <f t="shared" si="29"/>
        <v>N01,N02</v>
      </c>
      <c r="F102" s="30" t="s">
        <v>63</v>
      </c>
      <c r="G102" s="30">
        <v>50</v>
      </c>
      <c r="H102" s="38" t="s">
        <v>583</v>
      </c>
      <c r="I102">
        <f t="shared" si="30"/>
        <v>2</v>
      </c>
      <c r="J102">
        <f t="shared" si="31"/>
        <v>102</v>
      </c>
      <c r="K102" t="str">
        <f t="shared" si="26"/>
        <v>X</v>
      </c>
      <c r="L102">
        <f t="shared" si="27"/>
        <v>2</v>
      </c>
      <c r="M102" t="str">
        <f t="shared" si="28"/>
        <v>253</v>
      </c>
      <c r="N102" t="e">
        <f>VLOOKUP(B102,#REF!,3,0)</f>
        <v>#REF!</v>
      </c>
      <c r="O102" t="e">
        <f>VLOOKUP(B102&amp;F102,[1]HPTN!$H$2:$J$32,3,0)</f>
        <v>#N/A</v>
      </c>
    </row>
    <row r="103" spans="1:15" x14ac:dyDescent="0.25">
      <c r="A103" s="35" t="str">
        <f t="shared" si="24"/>
        <v>26150K63DH</v>
      </c>
      <c r="B103" s="35">
        <v>26150</v>
      </c>
      <c r="C103" s="29" t="s">
        <v>529</v>
      </c>
      <c r="D103" t="str">
        <f t="shared" si="25"/>
        <v>N01</v>
      </c>
      <c r="E103" t="str">
        <f t="shared" si="29"/>
        <v>N01</v>
      </c>
      <c r="F103" s="29" t="s">
        <v>58</v>
      </c>
      <c r="G103" s="29">
        <v>47</v>
      </c>
      <c r="H103" s="37" t="s">
        <v>584</v>
      </c>
      <c r="I103">
        <f t="shared" si="30"/>
        <v>1</v>
      </c>
      <c r="J103">
        <f t="shared" si="31"/>
        <v>47</v>
      </c>
      <c r="K103" t="str">
        <f t="shared" si="26"/>
        <v/>
      </c>
      <c r="L103">
        <f t="shared" si="27"/>
        <v>1</v>
      </c>
      <c r="M103" t="str">
        <f t="shared" si="28"/>
        <v>261</v>
      </c>
      <c r="N103" t="e">
        <f>VLOOKUP(B103,#REF!,3,0)</f>
        <v>#REF!</v>
      </c>
      <c r="O103" t="e">
        <f>VLOOKUP(B103&amp;F103,[1]HPTN!$H$2:$J$32,3,0)</f>
        <v>#N/A</v>
      </c>
    </row>
    <row r="104" spans="1:15" x14ac:dyDescent="0.25">
      <c r="A104" s="35" t="str">
        <f t="shared" si="24"/>
        <v>26150K63DH</v>
      </c>
      <c r="B104" s="36">
        <v>26150</v>
      </c>
      <c r="C104" s="30" t="s">
        <v>530</v>
      </c>
      <c r="D104" t="str">
        <f t="shared" si="25"/>
        <v>N01,N02</v>
      </c>
      <c r="E104" t="str">
        <f t="shared" si="29"/>
        <v>N01,N02</v>
      </c>
      <c r="F104" s="30" t="s">
        <v>63</v>
      </c>
      <c r="G104" s="30">
        <v>46</v>
      </c>
      <c r="H104" s="38" t="s">
        <v>584</v>
      </c>
      <c r="I104">
        <f t="shared" si="30"/>
        <v>2</v>
      </c>
      <c r="J104">
        <f t="shared" si="31"/>
        <v>93</v>
      </c>
      <c r="K104" t="str">
        <f t="shared" si="26"/>
        <v/>
      </c>
      <c r="L104">
        <f t="shared" si="27"/>
        <v>2</v>
      </c>
      <c r="M104" t="str">
        <f t="shared" si="28"/>
        <v>261</v>
      </c>
      <c r="N104" t="e">
        <f>VLOOKUP(B104,#REF!,3,0)</f>
        <v>#REF!</v>
      </c>
      <c r="O104" t="e">
        <f>VLOOKUP(B104&amp;F104,[1]HPTN!$H$2:$J$32,3,0)</f>
        <v>#N/A</v>
      </c>
    </row>
    <row r="105" spans="1:15" x14ac:dyDescent="0.25">
      <c r="A105" s="35" t="str">
        <f t="shared" si="24"/>
        <v>26150K63DH</v>
      </c>
      <c r="B105" s="35">
        <v>26150</v>
      </c>
      <c r="C105" s="29" t="s">
        <v>531</v>
      </c>
      <c r="D105" t="str">
        <f t="shared" si="25"/>
        <v>N01,N02,N03</v>
      </c>
      <c r="E105" t="str">
        <f t="shared" si="29"/>
        <v>N01,N02,N03</v>
      </c>
      <c r="F105" s="29" t="s">
        <v>61</v>
      </c>
      <c r="G105" s="29">
        <v>49</v>
      </c>
      <c r="H105" s="37" t="s">
        <v>584</v>
      </c>
      <c r="I105">
        <f t="shared" si="30"/>
        <v>3</v>
      </c>
      <c r="J105">
        <f t="shared" si="31"/>
        <v>142</v>
      </c>
      <c r="K105" t="str">
        <f t="shared" si="26"/>
        <v/>
      </c>
      <c r="L105">
        <f t="shared" si="27"/>
        <v>3</v>
      </c>
      <c r="M105" t="str">
        <f t="shared" si="28"/>
        <v>261</v>
      </c>
      <c r="N105" t="e">
        <f>VLOOKUP(B105,#REF!,3,0)</f>
        <v>#REF!</v>
      </c>
      <c r="O105" t="e">
        <f>VLOOKUP(B105&amp;F105,[1]HPTN!$H$2:$J$32,3,0)</f>
        <v>#N/A</v>
      </c>
    </row>
    <row r="106" spans="1:15" x14ac:dyDescent="0.25">
      <c r="A106" s="35" t="str">
        <f t="shared" si="24"/>
        <v>26150K63DH</v>
      </c>
      <c r="B106" s="36">
        <v>26150</v>
      </c>
      <c r="C106" s="30" t="s">
        <v>602</v>
      </c>
      <c r="D106" t="str">
        <f t="shared" si="25"/>
        <v>N01-N04</v>
      </c>
      <c r="E106" t="str">
        <f t="shared" si="29"/>
        <v>N01,N02,N03,N04</v>
      </c>
      <c r="F106" s="30" t="s">
        <v>62</v>
      </c>
      <c r="G106" s="30">
        <v>46</v>
      </c>
      <c r="H106" s="38" t="s">
        <v>584</v>
      </c>
      <c r="I106">
        <f t="shared" si="30"/>
        <v>4</v>
      </c>
      <c r="J106">
        <f t="shared" si="31"/>
        <v>188</v>
      </c>
      <c r="K106" t="str">
        <f t="shared" si="26"/>
        <v>X</v>
      </c>
      <c r="L106">
        <f t="shared" si="27"/>
        <v>4</v>
      </c>
      <c r="M106" t="str">
        <f t="shared" si="28"/>
        <v>261</v>
      </c>
      <c r="N106" t="e">
        <f>VLOOKUP(B106,#REF!,3,0)</f>
        <v>#REF!</v>
      </c>
      <c r="O106" t="e">
        <f>VLOOKUP(B106&amp;F106,[1]HPTN!$H$2:$J$32,3,0)</f>
        <v>#N/A</v>
      </c>
    </row>
    <row r="107" spans="1:15" x14ac:dyDescent="0.25">
      <c r="A107" s="35" t="str">
        <f t="shared" si="24"/>
        <v>26259K60DH</v>
      </c>
      <c r="B107" s="36">
        <v>26259</v>
      </c>
      <c r="C107" s="30" t="s">
        <v>651</v>
      </c>
      <c r="D107" t="e">
        <f t="shared" si="25"/>
        <v>#REF!</v>
      </c>
      <c r="E107" t="str">
        <f t="shared" si="29"/>
        <v>N01</v>
      </c>
      <c r="F107" s="30" t="s">
        <v>58</v>
      </c>
      <c r="G107" s="30">
        <v>7</v>
      </c>
      <c r="H107" s="38" t="s">
        <v>581</v>
      </c>
      <c r="I107">
        <f t="shared" si="30"/>
        <v>1</v>
      </c>
      <c r="J107">
        <f t="shared" si="31"/>
        <v>7</v>
      </c>
      <c r="K107" t="e">
        <f>IF(#REF!&lt;&gt;A107,"X","")</f>
        <v>#REF!</v>
      </c>
      <c r="L107">
        <f t="shared" si="27"/>
        <v>1</v>
      </c>
      <c r="M107" t="str">
        <f t="shared" si="28"/>
        <v>262</v>
      </c>
      <c r="N107" t="e">
        <f>VLOOKUP(B107,#REF!,3,0)</f>
        <v>#REF!</v>
      </c>
      <c r="O107" t="e">
        <f>VLOOKUP(B107&amp;F107,[1]HPTN!$H$2:$J$32,3,0)</f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Lichthi_ok</vt:lpstr>
      <vt:lpstr>Phong hoc</vt:lpstr>
      <vt:lpstr>Ko thi</vt:lpstr>
      <vt:lpstr>Lichthi_ok!Print_Area</vt:lpstr>
      <vt:lpstr>'Phong hoc'!Print_Area</vt:lpstr>
      <vt:lpstr>Lichthi_ok!Print_Titles</vt:lpstr>
      <vt:lpstr>'Phong hoc'!Print_Titles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phdtoan</dc:creator>
  <cp:lastModifiedBy>CPN</cp:lastModifiedBy>
  <cp:lastPrinted>2023-05-04T08:02:25Z</cp:lastPrinted>
  <dcterms:created xsi:type="dcterms:W3CDTF">2013-12-31T07:42:15Z</dcterms:created>
  <dcterms:modified xsi:type="dcterms:W3CDTF">2023-05-12T10:18:52Z</dcterms:modified>
</cp:coreProperties>
</file>